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33.102\юрист\! БЮДЖЕТ\Бюджет 2022 и 2023-2024\Проект бюджета на 2022 и плановый период 2023-2024\"/>
    </mc:Choice>
  </mc:AlternateContent>
  <bookViews>
    <workbookView xWindow="0" yWindow="0" windowWidth="25200" windowHeight="11385" tabRatio="596"/>
  </bookViews>
  <sheets>
    <sheet name="новая " sheetId="2" r:id="rId1"/>
  </sheets>
  <definedNames>
    <definedName name="Z_27596E43_C3DA_4C30_B0F5_B6759161E750_.wvu.PrintArea" localSheetId="0" hidden="1">'новая '!$A$1:$Q$285</definedName>
    <definedName name="Z_27596E43_C3DA_4C30_B0F5_B6759161E750_.wvu.Rows" localSheetId="0" hidden="1">'новая '!$19:$19</definedName>
    <definedName name="Z_CC6F2A8C_53A2_46B8_9469_9E58EF33BC72_.wvu.PrintArea" localSheetId="0" hidden="1">'новая '!$A$1:$Q$285</definedName>
    <definedName name="Z_CC6F2A8C_53A2_46B8_9469_9E58EF33BC72_.wvu.PrintTitles" localSheetId="0" hidden="1">'новая '!$12:$15</definedName>
    <definedName name="_xlnm.Print_Titles" localSheetId="0">'новая '!$12:$15</definedName>
  </definedNames>
  <calcPr calcId="152511"/>
  <customWorkbookViews>
    <customWorkbookView name="NeVoAA - Личное представление" guid="{27596E43-C3DA-4C30-B0F5-B6759161E750}" mergeInterval="0" personalView="1" maximized="1" xWindow="-9" yWindow="-9" windowWidth="1938" windowHeight="1050" activeSheetId="2"/>
    <customWorkbookView name="NeZiIN - Личное представление" guid="{71388F9F-B003-4EDD-A1C7-04CCBD7A7727}" mergeInterval="0" personalView="1" maximized="1" xWindow="-8" yWindow="-8" windowWidth="1936" windowHeight="1056" tabRatio="597" activeSheetId="2" showComments="commIndAndComment"/>
    <customWorkbookView name="Pominova - Личное представление" guid="{CC6F2A8C-53A2-46B8-9469-9E58EF33BC72}" mergeInterval="0" personalView="1" maximized="1" xWindow="-8" yWindow="-8" windowWidth="1616" windowHeight="876" tabRatio="596" activeSheetId="2"/>
  </customWorkbookViews>
</workbook>
</file>

<file path=xl/calcChain.xml><?xml version="1.0" encoding="utf-8"?>
<calcChain xmlns="http://schemas.openxmlformats.org/spreadsheetml/2006/main">
  <c r="M16" i="2" l="1"/>
  <c r="N17" i="2"/>
  <c r="O17" i="2"/>
  <c r="P17" i="2"/>
  <c r="Q17" i="2"/>
  <c r="M17" i="2"/>
  <c r="Q18" i="2"/>
  <c r="P18" i="2"/>
  <c r="O18" i="2"/>
  <c r="P207" i="2" l="1"/>
  <c r="N207" i="2"/>
  <c r="O207" i="2"/>
  <c r="Q207" i="2"/>
  <c r="M238" i="2"/>
  <c r="M240" i="2"/>
  <c r="M241" i="2"/>
  <c r="M246" i="2"/>
  <c r="M252" i="2"/>
  <c r="M253" i="2"/>
  <c r="M254" i="2"/>
  <c r="M255" i="2"/>
  <c r="M257" i="2"/>
  <c r="M259" i="2"/>
  <c r="M207" i="2"/>
  <c r="N116" i="2" l="1"/>
  <c r="N109" i="2"/>
  <c r="N101" i="2"/>
  <c r="N97" i="2"/>
  <c r="N96" i="2" s="1"/>
  <c r="N87" i="2"/>
  <c r="N84" i="2"/>
  <c r="P79" i="2"/>
  <c r="Q79" i="2"/>
  <c r="O79" i="2"/>
  <c r="N79" i="2"/>
  <c r="N78" i="2" s="1"/>
  <c r="M69" i="2"/>
  <c r="M73" i="2"/>
  <c r="N73" i="2"/>
  <c r="N69" i="2"/>
  <c r="N65" i="2"/>
  <c r="O50" i="2"/>
  <c r="P50" i="2"/>
  <c r="Q50" i="2"/>
  <c r="N50" i="2"/>
  <c r="N39" i="2"/>
  <c r="Q39" i="2"/>
  <c r="P39" i="2"/>
  <c r="O39" i="2"/>
  <c r="M39" i="2"/>
  <c r="O61" i="2"/>
  <c r="P61" i="2"/>
  <c r="Q61" i="2"/>
  <c r="N61" i="2"/>
  <c r="M61" i="2"/>
  <c r="N58" i="2"/>
  <c r="M58" i="2"/>
  <c r="M50" i="2"/>
  <c r="N18" i="2"/>
  <c r="N189" i="2"/>
  <c r="O189" i="2"/>
  <c r="P189" i="2"/>
  <c r="Q189" i="2"/>
  <c r="M189" i="2"/>
  <c r="N114" i="2"/>
  <c r="O114" i="2"/>
  <c r="P114" i="2"/>
  <c r="Q114" i="2"/>
  <c r="M114" i="2"/>
  <c r="P109" i="2"/>
  <c r="Q109" i="2"/>
  <c r="O109" i="2"/>
  <c r="M109" i="2"/>
  <c r="P101" i="2"/>
  <c r="Q101" i="2"/>
  <c r="O101" i="2"/>
  <c r="M101" i="2"/>
  <c r="P97" i="2"/>
  <c r="Q97" i="2"/>
  <c r="Q96" i="2" s="1"/>
  <c r="O97" i="2"/>
  <c r="O96" i="2"/>
  <c r="M97" i="2"/>
  <c r="P96" i="2"/>
  <c r="M96" i="2"/>
  <c r="O87" i="2"/>
  <c r="Q87" i="2"/>
  <c r="P87" i="2"/>
  <c r="M87" i="2"/>
  <c r="N38" i="2" l="1"/>
  <c r="N64" i="2"/>
  <c r="M38" i="2"/>
  <c r="P84" i="2"/>
  <c r="Q84" i="2"/>
  <c r="O84" i="2"/>
  <c r="M84" i="2"/>
  <c r="P78" i="2"/>
  <c r="Q78" i="2"/>
  <c r="O78" i="2"/>
  <c r="M79" i="2"/>
  <c r="M78" i="2" s="1"/>
  <c r="P64" i="2"/>
  <c r="Q64" i="2"/>
  <c r="O64" i="2"/>
  <c r="M65" i="2"/>
  <c r="M64" i="2" s="1"/>
  <c r="P38" i="2"/>
  <c r="Q38" i="2"/>
  <c r="O38" i="2"/>
  <c r="M18" i="2"/>
  <c r="O33" i="2"/>
  <c r="O32" i="2" s="1"/>
  <c r="P33" i="2"/>
  <c r="P32" i="2" s="1"/>
  <c r="Q33" i="2"/>
  <c r="Q32" i="2" s="1"/>
  <c r="M33" i="2"/>
  <c r="N33" i="2"/>
  <c r="N32" i="2" s="1"/>
  <c r="M32" i="2"/>
  <c r="N16" i="2" l="1"/>
  <c r="N283" i="2" s="1"/>
  <c r="O116" i="2"/>
  <c r="O16" i="2" s="1"/>
  <c r="O283" i="2" s="1"/>
  <c r="P116" i="2"/>
  <c r="P16" i="2" s="1"/>
  <c r="P283" i="2" s="1"/>
  <c r="Q116" i="2"/>
  <c r="Q16" i="2" s="1"/>
  <c r="Q283" i="2" s="1"/>
  <c r="M116" i="2"/>
  <c r="M283" i="2" s="1"/>
</calcChain>
</file>

<file path=xl/sharedStrings.xml><?xml version="1.0" encoding="utf-8"?>
<sst xmlns="http://schemas.openxmlformats.org/spreadsheetml/2006/main" count="2940" uniqueCount="495">
  <si>
    <t>Форма по ОКУД</t>
  </si>
  <si>
    <t>Финансовое управление администрации города Невинномысска</t>
  </si>
  <si>
    <t>По ОКТМО</t>
  </si>
  <si>
    <t>Итого</t>
  </si>
  <si>
    <t>на 2022 г. (очередной финансовый год)</t>
  </si>
  <si>
    <t>на 2023 г. (первый год планового периода)</t>
  </si>
  <si>
    <t>на 2024 г. (второй год планового периода)</t>
  </si>
  <si>
    <t>47.1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</si>
  <si>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</si>
  <si>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</si>
  <si>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</si>
  <si>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</si>
  <si>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</si>
  <si>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нарушение требований к ведению образовательной деятельности и организации образовательного процесса)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</si>
  <si>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</si>
  <si>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</si>
  <si>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</si>
  <si>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</si>
  <si>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</si>
  <si>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</si>
  <si>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</si>
  <si>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</si>
  <si>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</si>
  <si>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</si>
  <si>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</si>
  <si>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</si>
  <si>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</si>
  <si>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</si>
  <si>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</si>
  <si>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стрельбу из оружия в отведенных для этого местах с нарушением установленных правил или в не отведенных для этого местах)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</si>
  <si>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</si>
  <si>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</si>
  <si>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</si>
  <si>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</si>
  <si>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</si>
  <si>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</si>
  <si>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</si>
  <si>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</si>
  <si>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</si>
  <si>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</si>
  <si>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</si>
  <si>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Единый налог на вмененный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</si>
  <si>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</si>
  <si>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</si>
  <si>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</si>
  <si>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</si>
  <si>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Прочие доходы от компенсации затрат бюджетов городских округов (доходы органов администрации города)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</si>
  <si>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</si>
  <si>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Прочие доходы от оказания платных услуг (работ) получателями средств бюджетов городских округов (доходы казенных учреждений)</t>
  </si>
  <si>
    <t>Доходы, поступающие в порядке возмещения расходов, понесенных в связи с эксплуатацией имущества городских округов, в части доходов органов администрации города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</si>
  <si>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</si>
  <si>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</si>
  <si>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</si>
  <si>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Невыясненные поступления, зачисляемые в бюджеты городских округов</t>
  </si>
  <si>
    <t>Прочие неналоговые доходы бюджетов городских округов</t>
  </si>
  <si>
    <t>Государственная пошлина за выдачу разрешения на установку рекламной конструкции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</si>
  <si>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</si>
  <si>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</si>
  <si>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</si>
  <si>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округов (за исключением земельных участков)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</si>
  <si>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</si>
  <si>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доходы от оказания платных услуг (работ) получателями средств бюджетов городских округов (плата за предоставление сведений, содержащихся в информационной системе обеспечения градостроительной деятельности)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</si>
  <si>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</si>
  <si>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</si>
  <si>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</si>
  <si>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</si>
  <si>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</si>
  <si>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Прочие субсидии бюджетам городских округов (проведение информационно-пропагандистских мероприятий, направленных на профилактику идеологии терроризма)</t>
  </si>
  <si>
    <t>Субвенции бюджетам городских округов на выполнение передаваемых полномочий субъектов Российской Федерации (создание и организация деятельности комиссий по делам несовершеннолетних и защите их прав)</t>
  </si>
  <si>
    <t>Субвенции бюджетам городских округов на выполнение передаваемых полномочий субъектов Российской Федерации (осуществление отдельных государственных полномочий Ставропольского края по созданию административных комиссий)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</si>
  <si>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</si>
  <si>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Прочие межбюджетные трансферты, передаваемые бюджетам городских округов (обеспечение деятельности депутатов Думы Ставропольского края и их помощников в избирательном округе)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</si>
  <si>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</si>
  <si>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Дотации бюджетам городских округов на выравнивание бюджетной обеспеченности из бюджета субъекта Российской Федерации</t>
  </si>
  <si>
    <t>Прочие межбюджетные трансферты, передаваемые бюджетам городских округов (осуществление выплаты лицам, входящим в муниципальные управленческие команды Ставропольского края, поощрения за достижение в 2020 году Ставропольским краем значений (уровней) показателей для оценки эффективности деятельности высших должностных лиц (руководителей высших исполнительных органов государственной власти) субъектов Российской Федерации и деятельности органов исполнительной власти субъектов Российской Федерации)</t>
  </si>
  <si>
    <t>Инициативные платежи, зачисляемые в бюджеты городских округов (поступления средств от физических лиц на реализацию проекта «Обустройство спортивной площадки на территории Муниципального бюджетного учреждения средней общеобразовательной школы № 12 города Невинномысск Ставропольского края»)</t>
  </si>
  <si>
    <t>Инициативные платежи, зачисляемые в бюджеты городских округов (поступления средств от физических лиц на реализацию проекта «Обустройство спортивной площадки на территории Муниципального бюджетного учреждения средней общеобразовательной школы № 20 города Невинномысск Ставропольского края»)</t>
  </si>
  <si>
    <t>Инициативные платежи, зачисляемые в бюджеты городских округов (поступления средств от индивидуальных предпринимателей на реализацию проекта «Обустройство спортивной площадки на территории Муниципального бюджетного учреждения средней школы № 12 города Невинномысск Ставропольского края»)</t>
  </si>
  <si>
    <t>Инициативные платежи, зачисляемые в бюджеты городских округов (поступления средств от индивидуальных предпринимателей на реализацию проекта «Обустройство спортивной площадки на территории Муниципального бюджетного учреждения средней школы № 20 города Невинномысск Ставропольского края»)</t>
  </si>
  <si>
    <t>Инициативные платежи, зачисляемые в бюджеты городских округов (поступления средств от организаций на реализацию проекта «Обустройство спортивной площадки на территории Муниципального бюджетного учреждения средней общеобразовательной школы № 12 города Невинномысск Ставропольского края»)</t>
  </si>
  <si>
    <t>Инициативные платежи, зачисляемые в бюджеты городских округов (поступления средств от организаций на реализацию проекта «Обустройство спортивной площадки на территории Муниципального бюджетного учреждения средней общеобразовательной школы № 20 города Невинномысск Ставропольского края»)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</si>
  <si>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</si>
  <si>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Прочие субсидии бюджетам городских округов (реализация проектов развития территорий муниципальных образований, основанных на местных инициативах)</t>
  </si>
  <si>
    <t>Прочие субсидии бюджетам городских округов (проведение работ по замене оконных блоков в муниципальных образовательных организациях Ставропольского края)</t>
  </si>
  <si>
    <t>Субвенции местным бюджетам городских округов на выполнение передаваемых полномочий субъектов Российиской Федерации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организациях)</t>
  </si>
  <si>
    <t>Субвенции местным бюджетам городских округов на выполнение передаваемых полномочий субъектов Российской Федерации (обеспечение государственных гарантий реализации прав на получение общедоступного и бесплатного начального общего, основного общего,среднего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организациях)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</si>
  <si>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</si>
  <si>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</si>
  <si>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Прочие межбюджетные трансферты, передаваемые бюджетам городских округов (приобретение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края)</t>
  </si>
  <si>
    <t>Доходы бюджетов городских округов от возврата бюджетными учреждениями остатков субсидий прошлых лет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</si>
  <si>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</si>
  <si>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</si>
  <si>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Прочие субсидии бюджетам городских округов (комплектование книжных фондов библиотек муниципальных образований)</t>
  </si>
  <si>
    <t>Субвенции бюджетам городских округов на выполнение передаваемых полномочий субъектов Российской Федерации (организация и осуществление деятельности по опеке и попечительству в области здравоохранения)</t>
  </si>
  <si>
    <t>Субвенции бюджетам городских округов на выполнение передаваемых полномочий субъектов Российской Федерации (организация и осуществление деятельности по опеке и попечительству в области образования)</t>
  </si>
  <si>
    <t>Субвенции бюджетам городских округов на выполнение передаваемых полномочий субъектов Российской Федерации (предоставление государственной социальной помощи малоимущим семьям, малоимущим одиноко проживающим гражданам)</t>
  </si>
  <si>
    <t>Субвенции бюджетам городских округов на выполнение передаваемых полномочий субъектов Российской Федерации (выплата ежемесячной денежной компенсации на каждого ребенка в возрасте до 18 лет многодетным семьям)</t>
  </si>
  <si>
    <t>Субвенции бюджетам городских округов на выполнение передаваемых полномочий субъектов Российской Федерации (выплата ежегодного социального пособия на проезд студентам)</t>
  </si>
  <si>
    <t>Субвенции бюджетам городских округов на выполнение передаваемых полномочий субъектов Российской Федерации (выплата пособия на ребенка)</t>
  </si>
  <si>
    <t>Субвенции бюджетам городских округов на выполнение передаваемых полномочий субъектов Российской Федерации (осуществление отдельных государственных полномочий в области труда и социальной защиты отдельных категорий граждан)</t>
  </si>
  <si>
    <t>Субвенции бюджетам городских округов на выполнение передаваемых полномочий субъектов Российской Федерации (выплата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обуви, и школьных письменных принадлежностей)</t>
  </si>
  <si>
    <t>Субвенции бюджетам городских округов на выполнение передаваемых полномочий субъектов Российской Федерации (ежегодная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края)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</si>
  <si>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</si>
  <si>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</si>
  <si>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городских округов на оплату жилищно-коммунальных услуг отдельным категориям граждан</t>
  </si>
  <si>
    <t>Субвенции бюджетам городских округов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</si>
  <si>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Субвенции бюджетам городских округов на осуществление ежемесячных выплат на детей в возрасте от трех до семи лет включительно</t>
  </si>
  <si>
    <t>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</si>
  <si>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Субвенции бюджетам городских округов на оказание государственной социальной помощи на основании социального контракта отдельным категориям граждан</t>
  </si>
  <si>
    <t>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</t>
  </si>
  <si>
    <t>Субвенции бюджетам городских округов на проведение Всероссийской переписи населения 2020 года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</si>
  <si>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</si>
  <si>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Единая субвенция бюджетам городских округов (осуществление отдельных государственных полномочий по социальной защите отдельных категорий граждан)</t>
  </si>
  <si>
    <t>Единая субвенция бюджетам городских округов (осуществление отдельных государственных полномочий по социальной поддержке семьи и детей)</t>
  </si>
  <si>
    <t>Прочие межбюджетные трансферты, передаваемые бюджетам городских округов (выплата социального пособия на погребение)</t>
  </si>
  <si>
    <t>Прочие безвозмездные поступления в бюджеты городских округов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</si>
  <si>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</si>
  <si>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N 81-ФЗ "О государственных пособиях гражданам, имеющим детей" из бюджетов городских округов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</si>
  <si>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(плата за пользование жилым помещением (плата за наем) муниципального жилищного фонда)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</si>
  <si>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</si>
  <si>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Инициативные платежи, зачисляемые в бюджеты городских округов (поступления средств от физических лиц на реализацию проекта «Обустройство спортивной площадки по переулку Мельничному города Невинномысск Ставропольского края»)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</si>
  <si>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</si>
  <si>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</si>
  <si>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</si>
  <si>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городских округов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</si>
  <si>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Субсидии бюджетам городских округов на реализацию мероприятий по обеспечению жильем молодых семей</t>
  </si>
  <si>
    <t>Субсидии бюджетам городских округов на реализацию программ формирования современной городской среды</t>
  </si>
  <si>
    <t>Субвенции бюджетам городских округов на выполнение передаваемых полномочий субъектов Российской Федерации (осуществление деятельности по обращению с животными без владельцев)</t>
  </si>
  <si>
    <t>Поступления от денежных пожертвований, предоставляемых физическими лицами получателям средств бюджетов городских округов</t>
  </si>
  <si>
    <t>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</si>
  <si>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>Наименование публично-правового образования</t>
  </si>
  <si>
    <t>Бюджет города Невинномысска Ставропольского края</t>
  </si>
  <si>
    <t>Единица измерения</t>
  </si>
  <si>
    <t>код вида доходов бюджета</t>
  </si>
  <si>
    <t>код подвида доходов бюджета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</si>
  <si>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</si>
  <si>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</si>
  <si>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</si>
  <si>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</si>
  <si>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</si>
  <si>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бюджета</t>
  </si>
  <si>
    <t>аналитическая группа подвида доходов бюджета</t>
  </si>
  <si>
    <t>182</t>
  </si>
  <si>
    <t>1</t>
  </si>
  <si>
    <t>01</t>
  </si>
  <si>
    <t>02</t>
  </si>
  <si>
    <t>010</t>
  </si>
  <si>
    <t>0000</t>
  </si>
  <si>
    <t>110</t>
  </si>
  <si>
    <t>1000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</si>
  <si>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</si>
  <si>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2100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</si>
  <si>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</si>
  <si>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3000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</si>
  <si>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</si>
  <si>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4000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</si>
  <si>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</si>
  <si>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5000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</si>
  <si>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</si>
  <si>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</si>
  <si>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</si>
  <si>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</si>
  <si>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</si>
  <si>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030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</si>
  <si>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</si>
  <si>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</si>
  <si>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</si>
  <si>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080</t>
  </si>
  <si>
    <t>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</si>
  <si>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части суммы налога, превышающей 650 000 рублей, относящейся к части налоговой базы, превышающей 5 000 000 рублей (пени по соответствующему платежу)</t>
  </si>
  <si>
    <t>100</t>
  </si>
  <si>
    <t>03</t>
  </si>
  <si>
    <t>231</t>
  </si>
  <si>
    <t>241</t>
  </si>
  <si>
    <t>251</t>
  </si>
  <si>
    <t>261</t>
  </si>
  <si>
    <t>05</t>
  </si>
  <si>
    <t>011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</si>
  <si>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</si>
  <si>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</si>
  <si>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</si>
  <si>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Налог, взимаемый с налогоплательщиков, выбравших в качестве объекта налогообложения доходы (прочие поступления)</t>
  </si>
  <si>
    <t>012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</si>
  <si>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</si>
  <si>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</si>
  <si>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021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</si>
  <si>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</si>
  <si>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</si>
  <si>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</si>
  <si>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050</t>
  </si>
  <si>
    <t>Минимальный налог, зачисляемый в бюджеты субъектов Российской Федерации (за налоговые периоды, истекшие до 1 января 2016 года) (пени по соответствующему платежу)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</si>
  <si>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</si>
  <si>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налог на вмененный доход для отдельных видов деятельности (пени по соответствующему платежу)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</si>
  <si>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</si>
  <si>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Единый налог на вмененный доход для отдельных видов деятельности (прочие поступления)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</si>
  <si>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</si>
  <si>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</si>
  <si>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</si>
  <si>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</si>
  <si>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(пени по соответствующему платежу)</t>
  </si>
  <si>
    <t>04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</si>
  <si>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</si>
  <si>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</si>
  <si>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Налог, взимаемый в связи с применением патентной системы налогообложения, зачисляемый в бюджеты городских округов (пени по соответствующему платежу)</t>
  </si>
  <si>
    <t>06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</si>
  <si>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</si>
  <si>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</si>
  <si>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(пени по соответствующему платежу)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</si>
  <si>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(прочие поступления)</t>
  </si>
  <si>
    <t>032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</si>
  <si>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</si>
  <si>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городских округов (пени по соответствующему платежу)</t>
  </si>
  <si>
    <t>Земельный налог с организаций, обладающих земельным участком, расположенным в границах городских округов (суммы денежных взысканий (штрафов) по соответствующему платежу согласно законодательству Российской Федерации)</t>
  </si>
  <si>
    <t>042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</si>
  <si>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</si>
  <si>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городских округов (пени по соответствующему платежу)</t>
  </si>
  <si>
    <t>Земельный налог с физических лиц, обладающих земельным участком, расположенным в границах городских округов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</si>
  <si>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городских округов (прочие поступления)</t>
  </si>
  <si>
    <t>08</t>
  </si>
  <si>
    <t>1050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</si>
  <si>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</si>
  <si>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1060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</si>
  <si>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</si>
  <si>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</si>
  <si>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602</t>
  </si>
  <si>
    <t>07</t>
  </si>
  <si>
    <t>150</t>
  </si>
  <si>
    <t>614</t>
  </si>
  <si>
    <t>173</t>
  </si>
  <si>
    <t>Управление жилищно-коммунального хозяйства администрации города Невинномысска</t>
  </si>
  <si>
    <t>09</t>
  </si>
  <si>
    <t>052</t>
  </si>
  <si>
    <t>Земельный налог (по обязательствам, возникшим до 1 января 2006 года), мобилизуемый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</si>
  <si>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Земельный налог (по обязательствам, возникшим до 1 января 2006 года), мобилизуемый на территориях городских округов (пени по соответствующему платежу)</t>
  </si>
  <si>
    <t>11</t>
  </si>
  <si>
    <t>040</t>
  </si>
  <si>
    <t>120</t>
  </si>
  <si>
    <t>024</t>
  </si>
  <si>
    <t>601</t>
  </si>
  <si>
    <t>034</t>
  </si>
  <si>
    <t>2800</t>
  </si>
  <si>
    <t>Администрация города Невинномысска Ставропольского края</t>
  </si>
  <si>
    <t>074</t>
  </si>
  <si>
    <t>014</t>
  </si>
  <si>
    <t>044</t>
  </si>
  <si>
    <t>0100</t>
  </si>
  <si>
    <t>048</t>
  </si>
  <si>
    <t>12</t>
  </si>
  <si>
    <t>6000</t>
  </si>
  <si>
    <t>041</t>
  </si>
  <si>
    <t>13</t>
  </si>
  <si>
    <t>994</t>
  </si>
  <si>
    <t>0003</t>
  </si>
  <si>
    <t>130</t>
  </si>
  <si>
    <t>2000</t>
  </si>
  <si>
    <t>064</t>
  </si>
  <si>
    <t>600</t>
  </si>
  <si>
    <t>Дума города Невинномысска Ставропольского края</t>
  </si>
  <si>
    <t>609</t>
  </si>
  <si>
    <t>14</t>
  </si>
  <si>
    <t>043</t>
  </si>
  <si>
    <t>410</t>
  </si>
  <si>
    <t>430</t>
  </si>
  <si>
    <t>312</t>
  </si>
  <si>
    <t>15</t>
  </si>
  <si>
    <t>140</t>
  </si>
  <si>
    <t>16</t>
  </si>
  <si>
    <t>053</t>
  </si>
  <si>
    <t>0035</t>
  </si>
  <si>
    <t>008</t>
  </si>
  <si>
    <t>0059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</si>
  <si>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</si>
  <si>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9000</t>
  </si>
  <si>
    <t>063</t>
  </si>
  <si>
    <t>0008</t>
  </si>
  <si>
    <t>0009</t>
  </si>
  <si>
    <t>0101</t>
  </si>
  <si>
    <t>073</t>
  </si>
  <si>
    <t>0017</t>
  </si>
  <si>
    <t>0019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</si>
  <si>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</si>
  <si>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0027</t>
  </si>
  <si>
    <t>083</t>
  </si>
  <si>
    <t>0037</t>
  </si>
  <si>
    <t>0281</t>
  </si>
  <si>
    <t>093</t>
  </si>
  <si>
    <t>113</t>
  </si>
  <si>
    <t>0022</t>
  </si>
  <si>
    <t xml:space="preserve"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землепользователями правил охраны автомобильных дорог или дорожных сооружений)
</t>
  </si>
  <si>
    <t>133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</si>
  <si>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</si>
  <si>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143</t>
  </si>
  <si>
    <t>0002</t>
  </si>
  <si>
    <t>0016</t>
  </si>
  <si>
    <t>0171</t>
  </si>
  <si>
    <t>153</t>
  </si>
  <si>
    <t>0005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</si>
  <si>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предоставления налоговой декларации (расчета по страховым взносам))</t>
  </si>
  <si>
    <t>0006</t>
  </si>
  <si>
    <t>193</t>
  </si>
  <si>
    <t>0007</t>
  </si>
  <si>
    <t>0012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</si>
  <si>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</t>
  </si>
  <si>
    <t>0013</t>
  </si>
  <si>
    <t>0020</t>
  </si>
  <si>
    <t>0029</t>
  </si>
  <si>
    <t>0030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</si>
  <si>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нарушение требований к ведению образовательной деятельности и организации образовательного процесса)
</t>
  </si>
  <si>
    <t>0401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</si>
  <si>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
</t>
  </si>
  <si>
    <t>203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</si>
  <si>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
</t>
  </si>
  <si>
    <t>0021</t>
  </si>
  <si>
    <t>333</t>
  </si>
  <si>
    <t>10</t>
  </si>
  <si>
    <t>031</t>
  </si>
  <si>
    <t>604</t>
  </si>
  <si>
    <t>141</t>
  </si>
  <si>
    <t>123</t>
  </si>
  <si>
    <t>0041</t>
  </si>
  <si>
    <t>Федеральная служба по надзору в сфере защиты прав потребителей и благополучия человека</t>
  </si>
  <si>
    <t>188</t>
  </si>
  <si>
    <t>606</t>
  </si>
  <si>
    <t>607</t>
  </si>
  <si>
    <t>Комитет по культуре администрации города Невинномысска</t>
  </si>
  <si>
    <t>321</t>
  </si>
  <si>
    <t>Федеральная служба государственной регистрации, кадастра и картографии</t>
  </si>
  <si>
    <t>129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</si>
  <si>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</si>
  <si>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17</t>
  </si>
  <si>
    <t>180</t>
  </si>
  <si>
    <t>0102</t>
  </si>
  <si>
    <t>0103</t>
  </si>
  <si>
    <t>0202</t>
  </si>
  <si>
    <t>0203</t>
  </si>
  <si>
    <t>0301</t>
  </si>
  <si>
    <t>0302</t>
  </si>
  <si>
    <t>0303</t>
  </si>
  <si>
    <t>2</t>
  </si>
  <si>
    <t>001</t>
  </si>
  <si>
    <t>20</t>
  </si>
  <si>
    <t>216</t>
  </si>
  <si>
    <t>299</t>
  </si>
  <si>
    <t>25</t>
  </si>
  <si>
    <t>232</t>
  </si>
  <si>
    <t>304</t>
  </si>
  <si>
    <t>393</t>
  </si>
  <si>
    <t>497</t>
  </si>
  <si>
    <t>555</t>
  </si>
  <si>
    <t>29</t>
  </si>
  <si>
    <t>999</t>
  </si>
  <si>
    <t>0018</t>
  </si>
  <si>
    <t>0031</t>
  </si>
  <si>
    <t xml:space="preserve">Прочие субсидии бюджетам городских округов (проведение капитального ремонта зданий и сооружений, благоустройство территории муниципальных учреждений культуры муниципальных образований)
</t>
  </si>
  <si>
    <t>0173</t>
  </si>
  <si>
    <t>1204</t>
  </si>
  <si>
    <t>1231</t>
  </si>
  <si>
    <t>30</t>
  </si>
  <si>
    <t>0026</t>
  </si>
  <si>
    <t>0028</t>
  </si>
  <si>
    <t>0040</t>
  </si>
  <si>
    <t>0042</t>
  </si>
  <si>
    <t>0045</t>
  </si>
  <si>
    <t xml:space="preserve">Субвенции бюджетам городских округов на выполнение передаваемых полномочий субъектов Российской Федерации (осуществление отдельных государственных полномочий Ставропольского края по формированию, содержанию и использованию Архивного фонда Ставропольского края)
</t>
  </si>
  <si>
    <t>0047</t>
  </si>
  <si>
    <t>0066</t>
  </si>
  <si>
    <t>0147</t>
  </si>
  <si>
    <t>0181</t>
  </si>
  <si>
    <t>1107</t>
  </si>
  <si>
    <t>1108</t>
  </si>
  <si>
    <t>1110</t>
  </si>
  <si>
    <t>1122</t>
  </si>
  <si>
    <t>1209</t>
  </si>
  <si>
    <t>1221</t>
  </si>
  <si>
    <t>029</t>
  </si>
  <si>
    <t>35</t>
  </si>
  <si>
    <t>084</t>
  </si>
  <si>
    <t>220</t>
  </si>
  <si>
    <t>250</t>
  </si>
  <si>
    <t>280</t>
  </si>
  <si>
    <t>302</t>
  </si>
  <si>
    <t>380</t>
  </si>
  <si>
    <t>404</t>
  </si>
  <si>
    <t>462</t>
  </si>
  <si>
    <t>469</t>
  </si>
  <si>
    <t>573</t>
  </si>
  <si>
    <t>39</t>
  </si>
  <si>
    <t>998</t>
  </si>
  <si>
    <t>1157</t>
  </si>
  <si>
    <t>1158</t>
  </si>
  <si>
    <t>45</t>
  </si>
  <si>
    <t>303</t>
  </si>
  <si>
    <t>49</t>
  </si>
  <si>
    <t>0063</t>
  </si>
  <si>
    <t>0064</t>
  </si>
  <si>
    <t>0081</t>
  </si>
  <si>
    <t>1217</t>
  </si>
  <si>
    <t>1255</t>
  </si>
  <si>
    <t>18</t>
  </si>
  <si>
    <t>639</t>
  </si>
  <si>
    <t>19</t>
  </si>
  <si>
    <t>60</t>
  </si>
  <si>
    <t>Прогноз доходов бюджета города на 2021 г. (текущий финансовый год)</t>
  </si>
  <si>
    <t>Кассовые поступления в текущем финансовом году в бюджет города (по состоянию на "01" октября 2021 г.)</t>
  </si>
  <si>
    <t>Прогноз доходов бюджета города</t>
  </si>
  <si>
    <t>Наименование группы доходов бюджета города/ наименование источника дохода бюджета города</t>
  </si>
  <si>
    <t>Код классификации доходов бюджета города</t>
  </si>
  <si>
    <t>Код главного администратора доходов бюджета города</t>
  </si>
  <si>
    <t>Наименование кода классификации доходов бюджета города</t>
  </si>
  <si>
    <t>Наименование главного администратора доходов бюджета города</t>
  </si>
  <si>
    <t>Налог на доходы физических лиц</t>
  </si>
  <si>
    <t>Налог на товары (работы, услуги), реализуемые на территрии Российской Федерации</t>
  </si>
  <si>
    <t>Налог, взимаемый в связи с применением упрощенной системы налогообложения</t>
  </si>
  <si>
    <t>Земельный налог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</si>
  <si>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</si>
  <si>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</si>
  <si>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</si>
  <si>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</si>
  <si>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услуг(работ) и компенсации затрат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</si>
  <si>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</si>
  <si>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</si>
  <si>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</si>
  <si>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</si>
  <si>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Дотации бюджетам бюджетной системы Российской Федерации</t>
  </si>
  <si>
    <t>Субсидии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</si>
  <si>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</si>
  <si>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</si>
  <si>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>Прочие безвозмездные поступления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</si>
  <si>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</si>
  <si>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</si>
  <si>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Межрайонная инспекция                ФНС № 8 по Ставропольскому краю</t>
  </si>
  <si>
    <t xml:space="preserve">Управление Федерального казначейства по Ставропольскому краю </t>
  </si>
  <si>
    <t>Комитет по управлению муниципальным имуществом администрации города Невинномысска Ставропольского края</t>
  </si>
  <si>
    <t>Комитет по труду и социальной поддержке населения администрации города Невинномысска</t>
  </si>
  <si>
    <t>Управление образования администрации города Невинномысска</t>
  </si>
  <si>
    <t>Комитет по молодежной политике, физической культуре и спорту администрации города Невинномысска</t>
  </si>
  <si>
    <t>00</t>
  </si>
  <si>
    <t>000</t>
  </si>
  <si>
    <t xml:space="preserve">1 </t>
  </si>
  <si>
    <t>002</t>
  </si>
  <si>
    <t>Правительство Ставропольского края</t>
  </si>
  <si>
    <t>ШТРАФЫ,САНКЦИИ,ВОЗМЕЩЕНИЯ</t>
  </si>
  <si>
    <t>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</si>
  <si>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</si>
  <si>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</si>
  <si>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</si>
  <si>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</si>
  <si>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</si>
  <si>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</si>
  <si>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</si>
  <si>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</si>
  <si>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</si>
  <si>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ПРОЧИЕ НЕНАЛОГОВЫЕ ДОХОДЫ</t>
  </si>
  <si>
    <t>0104</t>
  </si>
  <si>
    <t>0204</t>
  </si>
  <si>
    <t>0304</t>
  </si>
  <si>
    <t>Инициативные платежи, зачисляемые в бюджеты городских округов (поступления средств от физических лиц на реализацию проекта «Обустройство спортивной площадки по улице Менделеева, 16А, города Невинномысск Ставропольского края»)</t>
  </si>
  <si>
    <t>Инициативные платежи, зачисляемые в бюджеты городских округов (поступления средств от индивидуальных предпринимателей на реализацию проекта «Обустройство спортивной площадки по улице Менделеева, 16А, города Невинномысск Ставропольского края»)</t>
  </si>
  <si>
    <t>Инициативные платежи, зачисляемые в бюджеты городских округов (поступления средств от организаций на реализацию проекта «Обустройство спортивной площадки по улице Менделеева, 16А, города Невинномысск Ставропольского кра»)</t>
  </si>
  <si>
    <t>Налог, взимаемый в связи с применением упрощенной системы налогооблажения</t>
  </si>
  <si>
    <t xml:space="preserve">бюджета города Невинномысска на 2022 год </t>
  </si>
  <si>
    <t xml:space="preserve">Реестр источников доходов </t>
  </si>
  <si>
    <t>Наменование финансового органа</t>
  </si>
  <si>
    <t>тыс. рублей</t>
  </si>
  <si>
    <t>По ОКЕИ</t>
  </si>
  <si>
    <t>Глава по КК</t>
  </si>
  <si>
    <t>1170</t>
  </si>
  <si>
    <t>Прочие субсидии бюджетам городских округов (предоставление молодым семьям социальных выплат на приобретение (строительство) жилья)</t>
  </si>
  <si>
    <t>1151</t>
  </si>
  <si>
    <t xml:space="preserve">Прочие субсидии (проведение капитального ремонта зданий и сооружений муниципальных образовательных организаций)
</t>
  </si>
  <si>
    <t>1214</t>
  </si>
  <si>
    <t>519</t>
  </si>
  <si>
    <t>Субсидии бюджетам городских округов на поддержку отрасли культуры</t>
  </si>
  <si>
    <t>1256</t>
  </si>
  <si>
    <t>Субвенция бюджетам городских округов на выполнение передаваемых полномочий субъектов Российской Федерации (обеспечение отдыха и оздоровления детей)</t>
  </si>
  <si>
    <t>1260</t>
  </si>
  <si>
    <t>Субвенции бюджетам городских округов на выполнение передаваемых полномочий субъектов Российской Федерации (осуществление выплаты социального пособия на погребение)</t>
  </si>
  <si>
    <t>Субвенции бюджетам городских округов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</si>
  <si>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0190</t>
  </si>
  <si>
    <t>Прочие межбюджетные трансферты, передаваемые  бюджетам городских округов(увеличение заработной платы муниципальных служащих муниципальной службы и лиц, не замещающих должности муниципальной службы и исполняющих обязанности по техническому обеспечению деятельности органов местного самоуправления муниципальных образований, работников органов местного самоуправления, осуществляющих профессиональную деятельность по профессиям рабочих, а также работников муниципальных учреждений, за исключением отдельных категорий работников муниципальных учреждений, которым повышение заработной платы осуществляется в соответствии с указами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2012-2017 годы" и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родителей")</t>
  </si>
  <si>
    <t>1249</t>
  </si>
  <si>
    <t xml:space="preserve">Прочие межбюджетные трансферты, передаваемые бюджетам (проведение антитеррористических мероприятий в муниципальных образовательных организациях)
</t>
  </si>
  <si>
    <t>Прочие субсидии бюджетам городских округов (проведение антитеррористических мероприятий в муниципальных образовательных организациях)</t>
  </si>
  <si>
    <t>Прочие межбюджетные трансферты, передаваемые бюджетам городских округов (поощрение муниципальных округов и городских округов, обеспечивших высокое качество управления бюджетным процессом и стратегического планирования)</t>
  </si>
  <si>
    <t>ГОСУДАРСТВЕННАЯ ПОШЛИНА</t>
  </si>
  <si>
    <t>Северо-Кавказское межрегиональное управление Росприроднадзора</t>
  </si>
  <si>
    <t>Управление по обеспечению деятельности мировых судей Ставропольского края</t>
  </si>
  <si>
    <t>Субвенции бюджетам городских округов на выполнение передаваемых полномочий субъектов Российской Федерации (выплата денежной компенсации семьям, в которых в период с 01 января 2011 года по 31 декабря 2015 года родился третий или последующий ребенок)</t>
  </si>
  <si>
    <t>Отдел МВД России по городу Невинномысску</t>
  </si>
  <si>
    <t>НАЛОГИ НА ПРИБЫЛЬ, ДОХОДЫ</t>
  </si>
  <si>
    <t>БЕЗВОЗМЕЗДНЫЕ ПОСТУПЛЕНИЯ</t>
  </si>
  <si>
    <t>Заместитель главы администрации города, руководитель финансового управления администрации города Невинномысска</t>
  </si>
  <si>
    <t>О.В.Колбасова</t>
  </si>
  <si>
    <t xml:space="preserve">                                    и плановый период 2023 и 2024 годов</t>
  </si>
  <si>
    <t>Налоговые и 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</si>
</sst>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,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2" borderId="0" xfId="0" applyFill="1"/>
    <xf numFmtId="0" fontId="3" fillId="0" borderId="0" xfId="0" applyFont="1" applyBorder="1" applyAlignment="1"/>
    <xf numFmtId="0" fontId="4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/>
    <xf numFmtId="0" fontId="4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0" fillId="0" borderId="0" xfId="0" applyNumberFormat="1"/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/>
    <xf numFmtId="0" fontId="3" fillId="0" borderId="0" xfId="0" applyFont="1" applyFill="1" applyBorder="1" applyAlignment="1"/>
    <xf numFmtId="0" fontId="6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0" fontId="7" fillId="0" borderId="0" xfId="0" applyNumberFormat="1" applyFont="1" applyBorder="1" applyAlignment="1"/>
    <xf numFmtId="0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/>
    <xf numFmtId="0" fontId="6" fillId="0" borderId="0" xfId="0" applyFont="1" applyBorder="1" applyAlignment="1"/>
    <xf numFmtId="0" fontId="12" fillId="0" borderId="0" xfId="0" applyFont="1" applyBorder="1" applyAlignment="1"/>
    <xf numFmtId="4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4" fontId="6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vertical="center" wrapText="1"/>
    </xf>
    <xf numFmtId="4" fontId="14" fillId="0" borderId="2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4" fontId="6" fillId="0" borderId="2" xfId="0" applyNumberFormat="1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vertical="center" wrapText="1"/>
    </xf>
    <xf numFmtId="4" fontId="14" fillId="2" borderId="2" xfId="0" applyNumberFormat="1" applyFont="1" applyFill="1" applyBorder="1" applyAlignment="1">
      <alignment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horizontal="left" vertical="center" wrapText="1"/>
    </xf>
    <xf numFmtId="4" fontId="6" fillId="2" borderId="5" xfId="0" applyNumberFormat="1" applyFont="1" applyFill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vertical="center" wrapText="1"/>
    </xf>
    <xf numFmtId="0" fontId="14" fillId="0" borderId="5" xfId="3" applyNumberFormat="1" applyFont="1" applyFill="1" applyBorder="1" applyAlignment="1" applyProtection="1">
      <alignment horizontal="left" vertical="top" wrapText="1"/>
      <protection hidden="1"/>
    </xf>
    <xf numFmtId="0" fontId="14" fillId="0" borderId="6" xfId="0" applyNumberFormat="1" applyFont="1" applyFill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center" wrapText="1"/>
    </xf>
    <xf numFmtId="4" fontId="14" fillId="0" borderId="2" xfId="0" applyNumberFormat="1" applyFont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14" fillId="0" borderId="5" xfId="4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4" fontId="12" fillId="0" borderId="0" xfId="0" applyNumberFormat="1" applyFont="1" applyBorder="1" applyAlignment="1"/>
    <xf numFmtId="0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4" fontId="14" fillId="2" borderId="2" xfId="0" applyNumberFormat="1" applyFont="1" applyFill="1" applyBorder="1" applyAlignment="1">
      <alignment horizontal="left" vertical="center" wrapText="1"/>
    </xf>
    <xf numFmtId="2" fontId="0" fillId="0" borderId="0" xfId="0" applyNumberFormat="1"/>
    <xf numFmtId="49" fontId="6" fillId="2" borderId="10" xfId="0" applyNumberFormat="1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0" fontId="0" fillId="0" borderId="0" xfId="0" applyFont="1"/>
    <xf numFmtId="4" fontId="6" fillId="2" borderId="3" xfId="0" applyNumberFormat="1" applyFont="1" applyFill="1" applyBorder="1" applyAlignment="1">
      <alignment vertical="center" wrapText="1"/>
    </xf>
    <xf numFmtId="49" fontId="6" fillId="2" borderId="12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/>
    </xf>
    <xf numFmtId="0" fontId="0" fillId="0" borderId="0" xfId="0" applyAlignment="1"/>
    <xf numFmtId="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" fontId="9" fillId="2" borderId="13" xfId="0" applyNumberFormat="1" applyFont="1" applyFill="1" applyBorder="1" applyAlignment="1">
      <alignment vertical="center" wrapText="1"/>
    </xf>
    <xf numFmtId="4" fontId="0" fillId="0" borderId="0" xfId="0" applyNumberFormat="1" applyBorder="1"/>
    <xf numFmtId="0" fontId="6" fillId="0" borderId="0" xfId="0" applyNumberFormat="1" applyFont="1" applyFill="1" applyBorder="1" applyAlignment="1">
      <alignment horizontal="left"/>
    </xf>
    <xf numFmtId="0" fontId="6" fillId="0" borderId="2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wrapText="1"/>
    </xf>
    <xf numFmtId="0" fontId="10" fillId="0" borderId="0" xfId="0" applyNumberFormat="1" applyFont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_Tmp1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0"/>
  <sheetViews>
    <sheetView tabSelected="1" view="pageBreakPreview" topLeftCell="A281" zoomScale="80" zoomScaleNormal="80" zoomScaleSheetLayoutView="80" workbookViewId="0">
      <selection activeCell="O289" sqref="O289"/>
    </sheetView>
  </sheetViews>
  <sheetFormatPr defaultRowHeight="15" x14ac:dyDescent="0.25"/>
  <cols>
    <col min="1" max="1" width="2.7109375" customWidth="1"/>
    <col min="2" max="2" width="16" customWidth="1"/>
    <col min="3" max="3" width="21.5703125" customWidth="1"/>
    <col min="4" max="9" width="11.5703125" customWidth="1"/>
    <col min="10" max="10" width="17.28515625" customWidth="1"/>
    <col min="11" max="11" width="49.28515625" customWidth="1"/>
    <col min="12" max="12" width="23.85546875" customWidth="1"/>
    <col min="13" max="13" width="21.28515625" customWidth="1"/>
    <col min="14" max="14" width="18.42578125" customWidth="1"/>
    <col min="15" max="17" width="15.7109375" customWidth="1"/>
  </cols>
  <sheetData>
    <row r="1" spans="1:17" ht="28.5" customHeight="1" x14ac:dyDescent="0.3">
      <c r="A1" s="2"/>
      <c r="B1" s="16"/>
      <c r="C1" s="16"/>
      <c r="D1" s="16"/>
      <c r="E1" s="16"/>
      <c r="F1" s="16"/>
      <c r="G1" s="3"/>
      <c r="H1" s="3"/>
      <c r="I1" s="3"/>
      <c r="J1" s="3"/>
      <c r="K1" s="3"/>
      <c r="L1" s="3"/>
      <c r="M1" s="3"/>
      <c r="N1" s="3"/>
      <c r="O1" s="3"/>
    </row>
    <row r="2" spans="1:17" ht="18.75" x14ac:dyDescent="0.3">
      <c r="A2" s="2"/>
      <c r="G2" s="2"/>
      <c r="H2" s="2"/>
      <c r="I2" s="95" t="s">
        <v>461</v>
      </c>
      <c r="J2" s="95"/>
      <c r="K2" s="95"/>
      <c r="L2" s="95"/>
      <c r="M2" s="95"/>
      <c r="N2" s="5"/>
      <c r="O2" s="22"/>
    </row>
    <row r="3" spans="1:17" ht="18.75" x14ac:dyDescent="0.3">
      <c r="A3" s="2"/>
      <c r="G3" s="2"/>
      <c r="H3" s="2"/>
      <c r="I3" s="96" t="s">
        <v>460</v>
      </c>
      <c r="J3" s="96"/>
      <c r="K3" s="96"/>
      <c r="L3" s="96"/>
      <c r="M3" s="96"/>
      <c r="N3" s="21"/>
      <c r="O3" s="21"/>
    </row>
    <row r="4" spans="1:17" s="83" customFormat="1" ht="18.75" x14ac:dyDescent="0.3">
      <c r="A4" s="2"/>
      <c r="G4" s="5"/>
      <c r="H4" s="5"/>
      <c r="I4" s="17"/>
      <c r="J4" s="17" t="s">
        <v>493</v>
      </c>
      <c r="K4" s="17"/>
      <c r="L4" s="17"/>
      <c r="M4" s="17"/>
      <c r="N4" s="5"/>
      <c r="O4" s="21"/>
    </row>
    <row r="5" spans="1:17" ht="15.75" x14ac:dyDescent="0.25">
      <c r="A5" s="2"/>
      <c r="B5" s="5"/>
      <c r="C5" s="5"/>
      <c r="D5" s="5"/>
      <c r="E5" s="5"/>
      <c r="F5" s="5"/>
      <c r="G5" s="5"/>
      <c r="H5" s="5"/>
      <c r="I5" s="4"/>
      <c r="J5" s="4"/>
      <c r="K5" s="4"/>
      <c r="L5" s="61" t="s">
        <v>0</v>
      </c>
      <c r="M5" s="61">
        <v>505307</v>
      </c>
      <c r="N5" s="5"/>
      <c r="O5" s="21"/>
    </row>
    <row r="6" spans="1:17" ht="33.75" customHeight="1" x14ac:dyDescent="0.3">
      <c r="A6" s="2"/>
      <c r="B6" s="93" t="s">
        <v>462</v>
      </c>
      <c r="C6" s="93"/>
      <c r="D6" s="93"/>
      <c r="E6" s="18"/>
      <c r="F6" s="94" t="s">
        <v>1</v>
      </c>
      <c r="G6" s="94"/>
      <c r="H6" s="94"/>
      <c r="I6" s="94"/>
      <c r="J6" s="94"/>
      <c r="K6" s="2"/>
      <c r="L6" s="24" t="s">
        <v>465</v>
      </c>
      <c r="M6" s="62" t="s">
        <v>7</v>
      </c>
      <c r="N6" s="2"/>
      <c r="O6" s="23"/>
    </row>
    <row r="7" spans="1:17" ht="47.25" customHeight="1" x14ac:dyDescent="0.3">
      <c r="A7" s="2"/>
      <c r="B7" s="93" t="s">
        <v>130</v>
      </c>
      <c r="C7" s="93"/>
      <c r="D7" s="93"/>
      <c r="E7" s="93"/>
      <c r="F7" s="94" t="s">
        <v>131</v>
      </c>
      <c r="G7" s="94"/>
      <c r="H7" s="94"/>
      <c r="I7" s="94"/>
      <c r="J7" s="94"/>
      <c r="K7" s="2"/>
      <c r="L7" s="24" t="s">
        <v>2</v>
      </c>
      <c r="M7" s="24">
        <v>7724000</v>
      </c>
      <c r="N7" s="2"/>
      <c r="O7" s="2"/>
    </row>
    <row r="8" spans="1:17" ht="33" customHeight="1" x14ac:dyDescent="0.25">
      <c r="A8" s="2"/>
      <c r="B8" s="88" t="s">
        <v>132</v>
      </c>
      <c r="C8" s="88"/>
      <c r="D8" s="88"/>
      <c r="E8" s="18"/>
      <c r="F8" s="19" t="s">
        <v>463</v>
      </c>
      <c r="G8" s="19"/>
      <c r="H8" s="19"/>
      <c r="I8" s="19"/>
      <c r="J8" s="18"/>
      <c r="K8" s="2"/>
      <c r="L8" s="25" t="s">
        <v>464</v>
      </c>
      <c r="M8" s="24">
        <v>384</v>
      </c>
      <c r="N8" s="2"/>
      <c r="O8" s="6"/>
    </row>
    <row r="9" spans="1:17" x14ac:dyDescent="0.25">
      <c r="A9" s="2"/>
      <c r="B9" s="18"/>
      <c r="C9" s="18"/>
      <c r="D9" s="18"/>
      <c r="E9" s="18"/>
      <c r="F9" s="18"/>
      <c r="G9" s="20"/>
      <c r="H9" s="20"/>
      <c r="I9" s="20"/>
      <c r="J9" s="20"/>
      <c r="K9" s="7"/>
      <c r="L9" s="2"/>
      <c r="M9" s="2"/>
      <c r="N9" s="2"/>
      <c r="O9" s="6"/>
    </row>
    <row r="10" spans="1:17" x14ac:dyDescent="0.25">
      <c r="A10" s="2"/>
      <c r="B10" s="2"/>
      <c r="C10" s="2"/>
      <c r="D10" s="2"/>
      <c r="E10" s="2"/>
      <c r="F10" s="2"/>
      <c r="G10" s="4"/>
      <c r="H10" s="4"/>
      <c r="I10" s="4"/>
      <c r="J10" s="4"/>
      <c r="K10" s="7"/>
      <c r="L10" s="2"/>
      <c r="M10" s="2"/>
      <c r="N10" s="2"/>
      <c r="O10" s="6"/>
    </row>
    <row r="11" spans="1:17" x14ac:dyDescent="0.25">
      <c r="A11" s="2"/>
      <c r="B11" s="8"/>
      <c r="C11" s="8"/>
      <c r="D11" s="8"/>
      <c r="E11" s="8"/>
      <c r="F11" s="8"/>
      <c r="G11" s="8"/>
      <c r="H11" s="8"/>
      <c r="I11" s="8"/>
      <c r="J11" s="8"/>
      <c r="K11" s="2"/>
      <c r="L11" s="8"/>
      <c r="M11" s="8"/>
      <c r="N11" s="8"/>
      <c r="O11" s="2"/>
    </row>
    <row r="12" spans="1:17" ht="39.950000000000003" customHeight="1" x14ac:dyDescent="0.25">
      <c r="A12" s="2"/>
      <c r="B12" s="89" t="s">
        <v>407</v>
      </c>
      <c r="C12" s="89" t="s">
        <v>405</v>
      </c>
      <c r="D12" s="89" t="s">
        <v>406</v>
      </c>
      <c r="E12" s="89"/>
      <c r="F12" s="89"/>
      <c r="G12" s="89"/>
      <c r="H12" s="89"/>
      <c r="I12" s="89"/>
      <c r="J12" s="89"/>
      <c r="K12" s="89" t="s">
        <v>408</v>
      </c>
      <c r="L12" s="89" t="s">
        <v>409</v>
      </c>
      <c r="M12" s="89" t="s">
        <v>402</v>
      </c>
      <c r="N12" s="89" t="s">
        <v>403</v>
      </c>
      <c r="O12" s="105" t="s">
        <v>404</v>
      </c>
      <c r="P12" s="105"/>
      <c r="Q12" s="105"/>
    </row>
    <row r="13" spans="1:17" ht="80.099999999999994" customHeight="1" x14ac:dyDescent="0.25">
      <c r="A13" s="2"/>
      <c r="B13" s="89"/>
      <c r="C13" s="89"/>
      <c r="D13" s="89" t="s">
        <v>133</v>
      </c>
      <c r="E13" s="89"/>
      <c r="F13" s="89"/>
      <c r="G13" s="89"/>
      <c r="H13" s="89"/>
      <c r="I13" s="89" t="s">
        <v>134</v>
      </c>
      <c r="J13" s="89"/>
      <c r="K13" s="89"/>
      <c r="L13" s="89"/>
      <c r="M13" s="89"/>
      <c r="N13" s="89"/>
      <c r="O13" s="106" t="s">
        <v>4</v>
      </c>
      <c r="P13" s="107" t="s">
        <v>5</v>
      </c>
      <c r="Q13" s="107" t="s">
        <v>6</v>
      </c>
    </row>
    <row r="14" spans="1:17" ht="60.75" customHeight="1" x14ac:dyDescent="0.25">
      <c r="A14" s="2"/>
      <c r="B14" s="89"/>
      <c r="C14" s="89"/>
      <c r="D14" s="85" t="s">
        <v>135</v>
      </c>
      <c r="E14" s="85" t="s">
        <v>136</v>
      </c>
      <c r="F14" s="85" t="s">
        <v>137</v>
      </c>
      <c r="G14" s="85" t="s">
        <v>138</v>
      </c>
      <c r="H14" s="85" t="s">
        <v>139</v>
      </c>
      <c r="I14" s="85" t="s">
        <v>140</v>
      </c>
      <c r="J14" s="85" t="s">
        <v>141</v>
      </c>
      <c r="K14" s="89"/>
      <c r="L14" s="89"/>
      <c r="M14" s="89"/>
      <c r="N14" s="89"/>
      <c r="O14" s="106"/>
      <c r="P14" s="107"/>
      <c r="Q14" s="107"/>
    </row>
    <row r="15" spans="1:17" x14ac:dyDescent="0.25">
      <c r="A15" s="2"/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9">
        <v>6</v>
      </c>
      <c r="H15" s="9">
        <v>7</v>
      </c>
      <c r="I15" s="9">
        <v>8</v>
      </c>
      <c r="J15" s="9">
        <v>9</v>
      </c>
      <c r="K15" s="9">
        <v>10</v>
      </c>
      <c r="L15" s="9">
        <v>11</v>
      </c>
      <c r="M15" s="9">
        <v>12</v>
      </c>
      <c r="N15" s="9">
        <v>13</v>
      </c>
      <c r="O15" s="14">
        <v>14</v>
      </c>
      <c r="P15" s="13">
        <v>15</v>
      </c>
      <c r="Q15" s="13">
        <v>16</v>
      </c>
    </row>
    <row r="16" spans="1:17" ht="33.75" customHeight="1" x14ac:dyDescent="0.25">
      <c r="A16" s="2"/>
      <c r="B16" s="103" t="s">
        <v>494</v>
      </c>
      <c r="C16" s="104"/>
      <c r="D16" s="9"/>
      <c r="E16" s="9"/>
      <c r="F16" s="9"/>
      <c r="G16" s="9"/>
      <c r="H16" s="9"/>
      <c r="I16" s="9"/>
      <c r="J16" s="9"/>
      <c r="K16" s="9"/>
      <c r="L16" s="9"/>
      <c r="M16" s="10">
        <f>M18+M32+M38+M64+M78+M87+M96+M101+M109+M114+M116+M189+M84</f>
        <v>1140056.0599999998</v>
      </c>
      <c r="N16" s="10">
        <f t="shared" ref="N16:Q16" si="0">N18+N32+N38+N64+N78+N87+N96+N101+N109+N114+N116+N189+N84</f>
        <v>818949.05</v>
      </c>
      <c r="O16" s="10">
        <f t="shared" si="0"/>
        <v>1116306.24</v>
      </c>
      <c r="P16" s="10">
        <f t="shared" si="0"/>
        <v>1136399.3600000001</v>
      </c>
      <c r="Q16" s="10">
        <f t="shared" si="0"/>
        <v>1160882.22</v>
      </c>
    </row>
    <row r="17" spans="1:18" ht="90" customHeight="1" x14ac:dyDescent="0.25">
      <c r="A17" s="2"/>
      <c r="B17" s="92" t="s">
        <v>489</v>
      </c>
      <c r="C17" s="92"/>
      <c r="D17" s="72">
        <v>1</v>
      </c>
      <c r="E17" s="72" t="s">
        <v>144</v>
      </c>
      <c r="F17" s="72" t="s">
        <v>436</v>
      </c>
      <c r="G17" s="72" t="s">
        <v>437</v>
      </c>
      <c r="H17" s="72" t="s">
        <v>436</v>
      </c>
      <c r="I17" s="72" t="s">
        <v>147</v>
      </c>
      <c r="J17" s="72" t="s">
        <v>437</v>
      </c>
      <c r="K17" s="73" t="s">
        <v>489</v>
      </c>
      <c r="L17" s="40" t="s">
        <v>430</v>
      </c>
      <c r="M17" s="74">
        <f>M18</f>
        <v>557331</v>
      </c>
      <c r="N17" s="74">
        <f t="shared" ref="N17:Q17" si="1">N18</f>
        <v>380125.24000000005</v>
      </c>
      <c r="O17" s="74">
        <f t="shared" si="1"/>
        <v>602800.99999999988</v>
      </c>
      <c r="P17" s="74">
        <f t="shared" si="1"/>
        <v>624041.99999999988</v>
      </c>
      <c r="Q17" s="82">
        <f t="shared" si="1"/>
        <v>646130.99999999988</v>
      </c>
    </row>
    <row r="18" spans="1:18" ht="57.75" customHeight="1" x14ac:dyDescent="0.25">
      <c r="B18" s="26" t="s">
        <v>142</v>
      </c>
      <c r="C18" s="67" t="s">
        <v>410</v>
      </c>
      <c r="D18" s="68" t="s">
        <v>143</v>
      </c>
      <c r="E18" s="68" t="s">
        <v>144</v>
      </c>
      <c r="F18" s="68" t="s">
        <v>145</v>
      </c>
      <c r="G18" s="68" t="s">
        <v>437</v>
      </c>
      <c r="H18" s="68" t="s">
        <v>144</v>
      </c>
      <c r="I18" s="68" t="s">
        <v>147</v>
      </c>
      <c r="J18" s="68" t="s">
        <v>148</v>
      </c>
      <c r="K18" s="69" t="s">
        <v>410</v>
      </c>
      <c r="L18" s="70" t="s">
        <v>430</v>
      </c>
      <c r="M18" s="33">
        <f>M19+M20+M21+M22+M23+M24+M25+M26+M27+M28+M29+M30+M31</f>
        <v>557331</v>
      </c>
      <c r="N18" s="33">
        <f>N19+N20+N21+N22+N23+N24+N25+N26+N27+N28+N29+N30+N31</f>
        <v>380125.24000000005</v>
      </c>
      <c r="O18" s="33">
        <f>O19+O20+O21+O22+O23+O24+O25+O26+O27+O28+O29+O30+O31</f>
        <v>602800.99999999988</v>
      </c>
      <c r="P18" s="33">
        <f>P19+P20+P21+P22+P23+P24+P25+P26+P27+P28+P29+P30+P31</f>
        <v>624041.99999999988</v>
      </c>
      <c r="Q18" s="33">
        <f>Q19+Q20+Q21+Q22+Q23+Q24+Q25+Q26+Q27+Q28+Q29+Q30+Q31</f>
        <v>646130.99999999988</v>
      </c>
    </row>
    <row r="19" spans="1:18" ht="135.75" customHeight="1" x14ac:dyDescent="0.25">
      <c r="B19" s="26" t="s">
        <v>142</v>
      </c>
      <c r="C19" s="26" t="s">
        <v>410</v>
      </c>
      <c r="D19" s="27" t="s">
        <v>143</v>
      </c>
      <c r="E19" s="27" t="s">
        <v>144</v>
      </c>
      <c r="F19" s="27" t="s">
        <v>145</v>
      </c>
      <c r="G19" s="27" t="s">
        <v>146</v>
      </c>
      <c r="H19" s="27" t="s">
        <v>144</v>
      </c>
      <c r="I19" s="27" t="s">
        <v>149</v>
      </c>
      <c r="J19" s="27" t="s">
        <v>148</v>
      </c>
      <c r="K19" s="28" t="s">
        <v>150</v>
      </c>
      <c r="L19" s="29" t="s">
        <v>430</v>
      </c>
      <c r="M19" s="30">
        <v>534398.61</v>
      </c>
      <c r="N19" s="30">
        <v>362212.44</v>
      </c>
      <c r="O19" s="30">
        <v>577997.32999999996</v>
      </c>
      <c r="P19" s="30">
        <v>598365.25</v>
      </c>
      <c r="Q19" s="30">
        <v>619547.87</v>
      </c>
    </row>
    <row r="20" spans="1:18" ht="107.25" customHeight="1" x14ac:dyDescent="0.25">
      <c r="B20" s="26" t="s">
        <v>142</v>
      </c>
      <c r="C20" s="26" t="s">
        <v>410</v>
      </c>
      <c r="D20" s="27" t="s">
        <v>143</v>
      </c>
      <c r="E20" s="27" t="s">
        <v>144</v>
      </c>
      <c r="F20" s="27" t="s">
        <v>145</v>
      </c>
      <c r="G20" s="27" t="s">
        <v>146</v>
      </c>
      <c r="H20" s="27" t="s">
        <v>144</v>
      </c>
      <c r="I20" s="27" t="s">
        <v>151</v>
      </c>
      <c r="J20" s="27" t="s">
        <v>148</v>
      </c>
      <c r="K20" s="28" t="s">
        <v>152</v>
      </c>
      <c r="L20" s="29" t="s">
        <v>430</v>
      </c>
      <c r="M20" s="30">
        <v>253.75</v>
      </c>
      <c r="N20" s="30">
        <v>195.03</v>
      </c>
      <c r="O20" s="30">
        <v>274.45999999999998</v>
      </c>
      <c r="P20" s="30">
        <v>284.12</v>
      </c>
      <c r="Q20" s="30">
        <v>294.14999999999998</v>
      </c>
    </row>
    <row r="21" spans="1:18" ht="135" customHeight="1" x14ac:dyDescent="0.25">
      <c r="B21" s="26" t="s">
        <v>142</v>
      </c>
      <c r="C21" s="26" t="s">
        <v>410</v>
      </c>
      <c r="D21" s="27" t="s">
        <v>143</v>
      </c>
      <c r="E21" s="27" t="s">
        <v>144</v>
      </c>
      <c r="F21" s="27" t="s">
        <v>145</v>
      </c>
      <c r="G21" s="27" t="s">
        <v>146</v>
      </c>
      <c r="H21" s="27" t="s">
        <v>144</v>
      </c>
      <c r="I21" s="27" t="s">
        <v>153</v>
      </c>
      <c r="J21" s="27" t="s">
        <v>148</v>
      </c>
      <c r="K21" s="28" t="s">
        <v>154</v>
      </c>
      <c r="L21" s="29" t="s">
        <v>430</v>
      </c>
      <c r="M21" s="30">
        <v>254.56</v>
      </c>
      <c r="N21" s="30">
        <v>177.63</v>
      </c>
      <c r="O21" s="30">
        <v>275.33</v>
      </c>
      <c r="P21" s="30">
        <v>285.02</v>
      </c>
      <c r="Q21" s="30">
        <v>295.08</v>
      </c>
    </row>
    <row r="22" spans="1:18" ht="105.75" customHeight="1" x14ac:dyDescent="0.25">
      <c r="B22" s="26" t="s">
        <v>142</v>
      </c>
      <c r="C22" s="26" t="s">
        <v>410</v>
      </c>
      <c r="D22" s="27" t="s">
        <v>143</v>
      </c>
      <c r="E22" s="27" t="s">
        <v>144</v>
      </c>
      <c r="F22" s="27" t="s">
        <v>145</v>
      </c>
      <c r="G22" s="27" t="s">
        <v>146</v>
      </c>
      <c r="H22" s="27" t="s">
        <v>144</v>
      </c>
      <c r="I22" s="27" t="s">
        <v>155</v>
      </c>
      <c r="J22" s="27" t="s">
        <v>148</v>
      </c>
      <c r="K22" s="28" t="s">
        <v>156</v>
      </c>
      <c r="L22" s="29" t="s">
        <v>430</v>
      </c>
      <c r="M22" s="30">
        <v>0</v>
      </c>
      <c r="N22" s="30">
        <v>25.98</v>
      </c>
      <c r="O22" s="30">
        <v>0</v>
      </c>
      <c r="P22" s="30">
        <v>0</v>
      </c>
      <c r="Q22" s="30">
        <v>0</v>
      </c>
    </row>
    <row r="23" spans="1:18" ht="133.5" customHeight="1" x14ac:dyDescent="0.25">
      <c r="B23" s="26" t="s">
        <v>142</v>
      </c>
      <c r="C23" s="26" t="s">
        <v>410</v>
      </c>
      <c r="D23" s="27" t="s">
        <v>143</v>
      </c>
      <c r="E23" s="27" t="s">
        <v>144</v>
      </c>
      <c r="F23" s="27" t="s">
        <v>145</v>
      </c>
      <c r="G23" s="27" t="s">
        <v>146</v>
      </c>
      <c r="H23" s="27" t="s">
        <v>144</v>
      </c>
      <c r="I23" s="27" t="s">
        <v>157</v>
      </c>
      <c r="J23" s="27" t="s">
        <v>148</v>
      </c>
      <c r="K23" s="28" t="s">
        <v>158</v>
      </c>
      <c r="L23" s="29" t="s">
        <v>430</v>
      </c>
      <c r="M23" s="30">
        <v>0</v>
      </c>
      <c r="N23" s="30">
        <v>-0.02</v>
      </c>
      <c r="O23" s="30">
        <v>0</v>
      </c>
      <c r="P23" s="30">
        <v>0</v>
      </c>
      <c r="Q23" s="30">
        <v>0</v>
      </c>
    </row>
    <row r="24" spans="1:18" ht="188.25" customHeight="1" x14ac:dyDescent="0.25">
      <c r="B24" s="26" t="s">
        <v>142</v>
      </c>
      <c r="C24" s="26" t="s">
        <v>410</v>
      </c>
      <c r="D24" s="27" t="s">
        <v>143</v>
      </c>
      <c r="E24" s="27" t="s">
        <v>144</v>
      </c>
      <c r="F24" s="27" t="s">
        <v>145</v>
      </c>
      <c r="G24" s="27" t="s">
        <v>159</v>
      </c>
      <c r="H24" s="27" t="s">
        <v>144</v>
      </c>
      <c r="I24" s="27" t="s">
        <v>149</v>
      </c>
      <c r="J24" s="27" t="s">
        <v>148</v>
      </c>
      <c r="K24" s="28" t="s">
        <v>160</v>
      </c>
      <c r="L24" s="29" t="s">
        <v>430</v>
      </c>
      <c r="M24" s="30">
        <v>3763.28</v>
      </c>
      <c r="N24" s="30">
        <v>2477.06</v>
      </c>
      <c r="O24" s="30">
        <v>4070.36</v>
      </c>
      <c r="P24" s="30">
        <v>4213.6400000000003</v>
      </c>
      <c r="Q24" s="30">
        <v>4362.38</v>
      </c>
    </row>
    <row r="25" spans="1:18" ht="147" customHeight="1" x14ac:dyDescent="0.25">
      <c r="B25" s="26" t="s">
        <v>142</v>
      </c>
      <c r="C25" s="26" t="s">
        <v>410</v>
      </c>
      <c r="D25" s="27" t="s">
        <v>143</v>
      </c>
      <c r="E25" s="27" t="s">
        <v>144</v>
      </c>
      <c r="F25" s="27" t="s">
        <v>145</v>
      </c>
      <c r="G25" s="27" t="s">
        <v>159</v>
      </c>
      <c r="H25" s="27" t="s">
        <v>144</v>
      </c>
      <c r="I25" s="27" t="s">
        <v>151</v>
      </c>
      <c r="J25" s="27" t="s">
        <v>148</v>
      </c>
      <c r="K25" s="28" t="s">
        <v>161</v>
      </c>
      <c r="L25" s="29" t="s">
        <v>430</v>
      </c>
      <c r="M25" s="30">
        <v>31.91</v>
      </c>
      <c r="N25" s="31">
        <v>16.239999999999998</v>
      </c>
      <c r="O25" s="30">
        <v>34.51</v>
      </c>
      <c r="P25" s="30">
        <v>35.72</v>
      </c>
      <c r="Q25" s="30">
        <v>36.979999999999997</v>
      </c>
    </row>
    <row r="26" spans="1:18" ht="175.5" customHeight="1" x14ac:dyDescent="0.25">
      <c r="B26" s="26" t="s">
        <v>142</v>
      </c>
      <c r="C26" s="26" t="s">
        <v>410</v>
      </c>
      <c r="D26" s="27" t="s">
        <v>143</v>
      </c>
      <c r="E26" s="27" t="s">
        <v>144</v>
      </c>
      <c r="F26" s="27" t="s">
        <v>145</v>
      </c>
      <c r="G26" s="27" t="s">
        <v>159</v>
      </c>
      <c r="H26" s="27" t="s">
        <v>144</v>
      </c>
      <c r="I26" s="27" t="s">
        <v>153</v>
      </c>
      <c r="J26" s="27" t="s">
        <v>148</v>
      </c>
      <c r="K26" s="28" t="s">
        <v>162</v>
      </c>
      <c r="L26" s="29" t="s">
        <v>430</v>
      </c>
      <c r="M26" s="30">
        <v>12.82</v>
      </c>
      <c r="N26" s="30">
        <v>5.4</v>
      </c>
      <c r="O26" s="30">
        <v>13.87</v>
      </c>
      <c r="P26" s="30">
        <v>14.36</v>
      </c>
      <c r="Q26" s="30">
        <v>14.87</v>
      </c>
    </row>
    <row r="27" spans="1:18" ht="107.25" customHeight="1" x14ac:dyDescent="0.25">
      <c r="B27" s="26" t="s">
        <v>142</v>
      </c>
      <c r="C27" s="26" t="s">
        <v>410</v>
      </c>
      <c r="D27" s="27" t="s">
        <v>143</v>
      </c>
      <c r="E27" s="27" t="s">
        <v>144</v>
      </c>
      <c r="F27" s="27" t="s">
        <v>145</v>
      </c>
      <c r="G27" s="27" t="s">
        <v>163</v>
      </c>
      <c r="H27" s="27" t="s">
        <v>144</v>
      </c>
      <c r="I27" s="27" t="s">
        <v>149</v>
      </c>
      <c r="J27" s="27" t="s">
        <v>148</v>
      </c>
      <c r="K27" s="28" t="s">
        <v>164</v>
      </c>
      <c r="L27" s="29" t="s">
        <v>430</v>
      </c>
      <c r="M27" s="30">
        <v>1936.86</v>
      </c>
      <c r="N27" s="30">
        <v>1893.5</v>
      </c>
      <c r="O27" s="30">
        <v>2094.91</v>
      </c>
      <c r="P27" s="30">
        <v>2168.65</v>
      </c>
      <c r="Q27" s="30">
        <v>2245.1999999999998</v>
      </c>
    </row>
    <row r="28" spans="1:18" ht="79.5" customHeight="1" x14ac:dyDescent="0.25">
      <c r="B28" s="26" t="s">
        <v>142</v>
      </c>
      <c r="C28" s="26" t="s">
        <v>410</v>
      </c>
      <c r="D28" s="27" t="s">
        <v>143</v>
      </c>
      <c r="E28" s="27" t="s">
        <v>144</v>
      </c>
      <c r="F28" s="27" t="s">
        <v>145</v>
      </c>
      <c r="G28" s="27" t="s">
        <v>163</v>
      </c>
      <c r="H28" s="27" t="s">
        <v>144</v>
      </c>
      <c r="I28" s="27" t="s">
        <v>151</v>
      </c>
      <c r="J28" s="27" t="s">
        <v>148</v>
      </c>
      <c r="K28" s="28" t="s">
        <v>165</v>
      </c>
      <c r="L28" s="29" t="s">
        <v>430</v>
      </c>
      <c r="M28" s="30">
        <v>28.88</v>
      </c>
      <c r="N28" s="30">
        <v>28.88</v>
      </c>
      <c r="O28" s="30">
        <v>31.24</v>
      </c>
      <c r="P28" s="30">
        <v>32.340000000000003</v>
      </c>
      <c r="Q28" s="30">
        <v>33.479999999999997</v>
      </c>
    </row>
    <row r="29" spans="1:18" ht="108" customHeight="1" x14ac:dyDescent="0.25">
      <c r="B29" s="26" t="s">
        <v>142</v>
      </c>
      <c r="C29" s="26" t="s">
        <v>410</v>
      </c>
      <c r="D29" s="27" t="s">
        <v>143</v>
      </c>
      <c r="E29" s="27" t="s">
        <v>144</v>
      </c>
      <c r="F29" s="27" t="s">
        <v>145</v>
      </c>
      <c r="G29" s="27" t="s">
        <v>163</v>
      </c>
      <c r="H29" s="27" t="s">
        <v>144</v>
      </c>
      <c r="I29" s="27" t="s">
        <v>153</v>
      </c>
      <c r="J29" s="27" t="s">
        <v>148</v>
      </c>
      <c r="K29" s="28" t="s">
        <v>166</v>
      </c>
      <c r="L29" s="29" t="s">
        <v>430</v>
      </c>
      <c r="M29" s="30">
        <v>8.48</v>
      </c>
      <c r="N29" s="30">
        <v>6.32</v>
      </c>
      <c r="O29" s="30">
        <v>9.17</v>
      </c>
      <c r="P29" s="30">
        <v>9.49</v>
      </c>
      <c r="Q29" s="30">
        <v>9.82</v>
      </c>
    </row>
    <row r="30" spans="1:18" ht="90" x14ac:dyDescent="0.25">
      <c r="B30" s="26" t="s">
        <v>142</v>
      </c>
      <c r="C30" s="26" t="s">
        <v>410</v>
      </c>
      <c r="D30" s="27" t="s">
        <v>143</v>
      </c>
      <c r="E30" s="27" t="s">
        <v>144</v>
      </c>
      <c r="F30" s="27" t="s">
        <v>145</v>
      </c>
      <c r="G30" s="27" t="s">
        <v>167</v>
      </c>
      <c r="H30" s="27" t="s">
        <v>144</v>
      </c>
      <c r="I30" s="27" t="s">
        <v>149</v>
      </c>
      <c r="J30" s="27" t="s">
        <v>148</v>
      </c>
      <c r="K30" s="28" t="s">
        <v>168</v>
      </c>
      <c r="L30" s="29" t="s">
        <v>430</v>
      </c>
      <c r="M30" s="30">
        <v>16640</v>
      </c>
      <c r="N30" s="30">
        <v>13085.27</v>
      </c>
      <c r="O30" s="30">
        <v>17997.82</v>
      </c>
      <c r="P30" s="30">
        <v>18631.34</v>
      </c>
      <c r="Q30" s="30">
        <v>19289.03</v>
      </c>
    </row>
    <row r="31" spans="1:18" ht="60" x14ac:dyDescent="0.25">
      <c r="B31" s="26" t="s">
        <v>142</v>
      </c>
      <c r="C31" s="26" t="s">
        <v>410</v>
      </c>
      <c r="D31" s="27" t="s">
        <v>143</v>
      </c>
      <c r="E31" s="27" t="s">
        <v>144</v>
      </c>
      <c r="F31" s="27" t="s">
        <v>145</v>
      </c>
      <c r="G31" s="27" t="s">
        <v>167</v>
      </c>
      <c r="H31" s="27" t="s">
        <v>144</v>
      </c>
      <c r="I31" s="27" t="s">
        <v>151</v>
      </c>
      <c r="J31" s="27" t="s">
        <v>148</v>
      </c>
      <c r="K31" s="28" t="s">
        <v>169</v>
      </c>
      <c r="L31" s="29" t="s">
        <v>430</v>
      </c>
      <c r="M31" s="30">
        <v>1.85</v>
      </c>
      <c r="N31" s="30">
        <v>1.51</v>
      </c>
      <c r="O31" s="30">
        <v>2</v>
      </c>
      <c r="P31" s="30">
        <v>2.0699999999999998</v>
      </c>
      <c r="Q31" s="30">
        <v>2.14</v>
      </c>
      <c r="R31" s="1"/>
    </row>
    <row r="32" spans="1:18" ht="120" customHeight="1" x14ac:dyDescent="0.25">
      <c r="B32" s="90" t="s">
        <v>443</v>
      </c>
      <c r="C32" s="91"/>
      <c r="D32" s="38" t="s">
        <v>143</v>
      </c>
      <c r="E32" s="38" t="s">
        <v>171</v>
      </c>
      <c r="F32" s="38" t="s">
        <v>436</v>
      </c>
      <c r="G32" s="38" t="s">
        <v>437</v>
      </c>
      <c r="H32" s="38" t="s">
        <v>436</v>
      </c>
      <c r="I32" s="38" t="s">
        <v>147</v>
      </c>
      <c r="J32" s="38" t="s">
        <v>437</v>
      </c>
      <c r="K32" s="84" t="s">
        <v>443</v>
      </c>
      <c r="L32" s="40" t="s">
        <v>431</v>
      </c>
      <c r="M32" s="34">
        <f>M33</f>
        <v>12665.71</v>
      </c>
      <c r="N32" s="34">
        <f>N33</f>
        <v>9392.0600000000013</v>
      </c>
      <c r="O32" s="34">
        <f t="shared" ref="O32:Q32" si="2">O33</f>
        <v>13605.890000000001</v>
      </c>
      <c r="P32" s="34">
        <f t="shared" si="2"/>
        <v>13386.22</v>
      </c>
      <c r="Q32" s="34">
        <f t="shared" si="2"/>
        <v>13283.73</v>
      </c>
    </row>
    <row r="33" spans="2:17" ht="135.75" customHeight="1" x14ac:dyDescent="0.25">
      <c r="B33" s="26" t="s">
        <v>170</v>
      </c>
      <c r="C33" s="26" t="s">
        <v>411</v>
      </c>
      <c r="D33" s="27" t="s">
        <v>143</v>
      </c>
      <c r="E33" s="27" t="s">
        <v>171</v>
      </c>
      <c r="F33" s="27" t="s">
        <v>145</v>
      </c>
      <c r="G33" s="27" t="s">
        <v>437</v>
      </c>
      <c r="H33" s="27" t="s">
        <v>144</v>
      </c>
      <c r="I33" s="27" t="s">
        <v>147</v>
      </c>
      <c r="J33" s="27" t="s">
        <v>148</v>
      </c>
      <c r="K33" s="28" t="s">
        <v>36</v>
      </c>
      <c r="L33" s="29" t="s">
        <v>431</v>
      </c>
      <c r="M33" s="30">
        <f>M34+M35+M36+M37</f>
        <v>12665.71</v>
      </c>
      <c r="N33" s="32">
        <f>N34+N35+N36+N37</f>
        <v>9392.0600000000013</v>
      </c>
      <c r="O33" s="30">
        <f t="shared" ref="O33:Q33" si="3">O34+O35+O36+O37</f>
        <v>13605.890000000001</v>
      </c>
      <c r="P33" s="30">
        <f t="shared" si="3"/>
        <v>13386.22</v>
      </c>
      <c r="Q33" s="30">
        <f t="shared" si="3"/>
        <v>13283.73</v>
      </c>
    </row>
    <row r="34" spans="2:17" ht="135" customHeight="1" x14ac:dyDescent="0.25">
      <c r="B34" s="26" t="s">
        <v>170</v>
      </c>
      <c r="C34" s="26" t="s">
        <v>411</v>
      </c>
      <c r="D34" s="27" t="s">
        <v>143</v>
      </c>
      <c r="E34" s="27" t="s">
        <v>171</v>
      </c>
      <c r="F34" s="27" t="s">
        <v>145</v>
      </c>
      <c r="G34" s="27" t="s">
        <v>172</v>
      </c>
      <c r="H34" s="27" t="s">
        <v>144</v>
      </c>
      <c r="I34" s="27" t="s">
        <v>147</v>
      </c>
      <c r="J34" s="27" t="s">
        <v>148</v>
      </c>
      <c r="K34" s="28" t="s">
        <v>36</v>
      </c>
      <c r="L34" s="29" t="s">
        <v>431</v>
      </c>
      <c r="M34" s="33">
        <v>5797.66</v>
      </c>
      <c r="N34" s="30">
        <v>4259.97</v>
      </c>
      <c r="O34" s="30">
        <v>6151.64</v>
      </c>
      <c r="P34" s="30">
        <v>5988.96</v>
      </c>
      <c r="Q34" s="30">
        <v>5848.66</v>
      </c>
    </row>
    <row r="35" spans="2:17" ht="158.25" customHeight="1" x14ac:dyDescent="0.25">
      <c r="B35" s="26" t="s">
        <v>170</v>
      </c>
      <c r="C35" s="26" t="s">
        <v>411</v>
      </c>
      <c r="D35" s="27" t="s">
        <v>143</v>
      </c>
      <c r="E35" s="27" t="s">
        <v>171</v>
      </c>
      <c r="F35" s="27" t="s">
        <v>145</v>
      </c>
      <c r="G35" s="27" t="s">
        <v>173</v>
      </c>
      <c r="H35" s="27" t="s">
        <v>144</v>
      </c>
      <c r="I35" s="27" t="s">
        <v>147</v>
      </c>
      <c r="J35" s="27" t="s">
        <v>148</v>
      </c>
      <c r="K35" s="28" t="s">
        <v>37</v>
      </c>
      <c r="L35" s="29" t="s">
        <v>431</v>
      </c>
      <c r="M35" s="33">
        <v>41.45</v>
      </c>
      <c r="N35" s="30">
        <v>30.45</v>
      </c>
      <c r="O35" s="30">
        <v>34.049999999999997</v>
      </c>
      <c r="P35" s="30">
        <v>33.549999999999997</v>
      </c>
      <c r="Q35" s="30">
        <v>33.79</v>
      </c>
    </row>
    <row r="36" spans="2:17" ht="137.25" customHeight="1" x14ac:dyDescent="0.25">
      <c r="B36" s="26" t="s">
        <v>170</v>
      </c>
      <c r="C36" s="26" t="s">
        <v>411</v>
      </c>
      <c r="D36" s="27" t="s">
        <v>143</v>
      </c>
      <c r="E36" s="27" t="s">
        <v>171</v>
      </c>
      <c r="F36" s="27" t="s">
        <v>145</v>
      </c>
      <c r="G36" s="27" t="s">
        <v>174</v>
      </c>
      <c r="H36" s="27" t="s">
        <v>144</v>
      </c>
      <c r="I36" s="27" t="s">
        <v>147</v>
      </c>
      <c r="J36" s="27" t="s">
        <v>148</v>
      </c>
      <c r="K36" s="28" t="s">
        <v>38</v>
      </c>
      <c r="L36" s="29" t="s">
        <v>431</v>
      </c>
      <c r="M36" s="33">
        <v>7849.55</v>
      </c>
      <c r="N36" s="30">
        <v>5853.68</v>
      </c>
      <c r="O36" s="30">
        <v>8191.58</v>
      </c>
      <c r="P36" s="30">
        <v>8105.83</v>
      </c>
      <c r="Q36" s="30">
        <v>8151.86</v>
      </c>
    </row>
    <row r="37" spans="2:17" ht="135" customHeight="1" x14ac:dyDescent="0.25">
      <c r="B37" s="26" t="s">
        <v>170</v>
      </c>
      <c r="C37" s="26" t="s">
        <v>411</v>
      </c>
      <c r="D37" s="27" t="s">
        <v>143</v>
      </c>
      <c r="E37" s="27" t="s">
        <v>171</v>
      </c>
      <c r="F37" s="27" t="s">
        <v>145</v>
      </c>
      <c r="G37" s="27" t="s">
        <v>175</v>
      </c>
      <c r="H37" s="27" t="s">
        <v>144</v>
      </c>
      <c r="I37" s="27" t="s">
        <v>147</v>
      </c>
      <c r="J37" s="27" t="s">
        <v>148</v>
      </c>
      <c r="K37" s="28" t="s">
        <v>39</v>
      </c>
      <c r="L37" s="29" t="s">
        <v>431</v>
      </c>
      <c r="M37" s="33">
        <v>-1022.95</v>
      </c>
      <c r="N37" s="30">
        <v>-752.04</v>
      </c>
      <c r="O37" s="30">
        <v>-771.38</v>
      </c>
      <c r="P37" s="30">
        <v>-742.12</v>
      </c>
      <c r="Q37" s="30">
        <v>-750.58</v>
      </c>
    </row>
    <row r="38" spans="2:17" ht="84.75" customHeight="1" x14ac:dyDescent="0.25">
      <c r="B38" s="90" t="s">
        <v>444</v>
      </c>
      <c r="C38" s="91"/>
      <c r="D38" s="38" t="s">
        <v>143</v>
      </c>
      <c r="E38" s="38" t="s">
        <v>176</v>
      </c>
      <c r="F38" s="38" t="s">
        <v>436</v>
      </c>
      <c r="G38" s="38" t="s">
        <v>437</v>
      </c>
      <c r="H38" s="38" t="s">
        <v>436</v>
      </c>
      <c r="I38" s="38" t="s">
        <v>147</v>
      </c>
      <c r="J38" s="38" t="s">
        <v>437</v>
      </c>
      <c r="K38" s="84" t="s">
        <v>444</v>
      </c>
      <c r="L38" s="40" t="s">
        <v>430</v>
      </c>
      <c r="M38" s="34">
        <f>M39+M50+M58+M61</f>
        <v>74232</v>
      </c>
      <c r="N38" s="34">
        <f>N39+N50+N58+N61</f>
        <v>56893.42</v>
      </c>
      <c r="O38" s="34">
        <f>O39+O50+O58+O61</f>
        <v>58772</v>
      </c>
      <c r="P38" s="34">
        <f>P39+P50+P58+P61</f>
        <v>60541</v>
      </c>
      <c r="Q38" s="34">
        <f>Q39+Q50+Q58+Q61</f>
        <v>64042.999999999993</v>
      </c>
    </row>
    <row r="39" spans="2:17" ht="71.25" customHeight="1" x14ac:dyDescent="0.25">
      <c r="B39" s="26" t="s">
        <v>142</v>
      </c>
      <c r="C39" s="26" t="s">
        <v>412</v>
      </c>
      <c r="D39" s="27" t="s">
        <v>143</v>
      </c>
      <c r="E39" s="27" t="s">
        <v>176</v>
      </c>
      <c r="F39" s="27" t="s">
        <v>144</v>
      </c>
      <c r="G39" s="27" t="s">
        <v>437</v>
      </c>
      <c r="H39" s="27" t="s">
        <v>436</v>
      </c>
      <c r="I39" s="27" t="s">
        <v>147</v>
      </c>
      <c r="J39" s="27" t="s">
        <v>148</v>
      </c>
      <c r="K39" s="28" t="s">
        <v>459</v>
      </c>
      <c r="L39" s="29" t="s">
        <v>430</v>
      </c>
      <c r="M39" s="30">
        <f>SUM(M40:M49)</f>
        <v>43601</v>
      </c>
      <c r="N39" s="34">
        <f>SUM(N40:N49)</f>
        <v>32701.96</v>
      </c>
      <c r="O39" s="30">
        <f>SUM(O40:O49)</f>
        <v>41505</v>
      </c>
      <c r="P39" s="30">
        <f>SUM(P40:P49)</f>
        <v>43061</v>
      </c>
      <c r="Q39" s="30">
        <f>SUM(Q40:Q49)</f>
        <v>45560.999999999993</v>
      </c>
    </row>
    <row r="40" spans="2:17" ht="72" customHeight="1" x14ac:dyDescent="0.25">
      <c r="B40" s="26" t="s">
        <v>142</v>
      </c>
      <c r="C40" s="26" t="s">
        <v>412</v>
      </c>
      <c r="D40" s="27" t="s">
        <v>143</v>
      </c>
      <c r="E40" s="27" t="s">
        <v>176</v>
      </c>
      <c r="F40" s="27" t="s">
        <v>144</v>
      </c>
      <c r="G40" s="27" t="s">
        <v>177</v>
      </c>
      <c r="H40" s="27" t="s">
        <v>144</v>
      </c>
      <c r="I40" s="27" t="s">
        <v>149</v>
      </c>
      <c r="J40" s="27" t="s">
        <v>148</v>
      </c>
      <c r="K40" s="28" t="s">
        <v>178</v>
      </c>
      <c r="L40" s="29" t="s">
        <v>430</v>
      </c>
      <c r="M40" s="30">
        <v>26757</v>
      </c>
      <c r="N40" s="30">
        <v>20067.79</v>
      </c>
      <c r="O40" s="30">
        <v>25199.99</v>
      </c>
      <c r="P40" s="30">
        <v>26144.55</v>
      </c>
      <c r="Q40" s="30">
        <v>27664.01</v>
      </c>
    </row>
    <row r="41" spans="2:17" ht="70.5" customHeight="1" x14ac:dyDescent="0.25">
      <c r="B41" s="26" t="s">
        <v>142</v>
      </c>
      <c r="C41" s="26" t="s">
        <v>412</v>
      </c>
      <c r="D41" s="27" t="s">
        <v>143</v>
      </c>
      <c r="E41" s="27" t="s">
        <v>176</v>
      </c>
      <c r="F41" s="27" t="s">
        <v>144</v>
      </c>
      <c r="G41" s="27" t="s">
        <v>177</v>
      </c>
      <c r="H41" s="27" t="s">
        <v>144</v>
      </c>
      <c r="I41" s="27" t="s">
        <v>151</v>
      </c>
      <c r="J41" s="27" t="s">
        <v>148</v>
      </c>
      <c r="K41" s="28" t="s">
        <v>179</v>
      </c>
      <c r="L41" s="29" t="s">
        <v>430</v>
      </c>
      <c r="M41" s="30">
        <v>282.60000000000002</v>
      </c>
      <c r="N41" s="30">
        <v>213.84</v>
      </c>
      <c r="O41" s="30">
        <v>269.01</v>
      </c>
      <c r="P41" s="30">
        <v>279.10000000000002</v>
      </c>
      <c r="Q41" s="30">
        <v>295.32</v>
      </c>
    </row>
    <row r="42" spans="2:17" ht="81" customHeight="1" x14ac:dyDescent="0.25">
      <c r="B42" s="26" t="s">
        <v>142</v>
      </c>
      <c r="C42" s="26" t="s">
        <v>412</v>
      </c>
      <c r="D42" s="27" t="s">
        <v>143</v>
      </c>
      <c r="E42" s="27" t="s">
        <v>176</v>
      </c>
      <c r="F42" s="27" t="s">
        <v>144</v>
      </c>
      <c r="G42" s="27" t="s">
        <v>177</v>
      </c>
      <c r="H42" s="27" t="s">
        <v>144</v>
      </c>
      <c r="I42" s="27" t="s">
        <v>153</v>
      </c>
      <c r="J42" s="27" t="s">
        <v>148</v>
      </c>
      <c r="K42" s="28" t="s">
        <v>180</v>
      </c>
      <c r="L42" s="29" t="s">
        <v>430</v>
      </c>
      <c r="M42" s="30">
        <v>68.069999999999993</v>
      </c>
      <c r="N42" s="30">
        <v>55.07</v>
      </c>
      <c r="O42" s="30">
        <v>65.31</v>
      </c>
      <c r="P42" s="30">
        <v>67.760000000000005</v>
      </c>
      <c r="Q42" s="30">
        <v>71.7</v>
      </c>
    </row>
    <row r="43" spans="2:17" ht="69.75" customHeight="1" x14ac:dyDescent="0.25">
      <c r="B43" s="26" t="s">
        <v>142</v>
      </c>
      <c r="C43" s="26" t="s">
        <v>412</v>
      </c>
      <c r="D43" s="27" t="s">
        <v>143</v>
      </c>
      <c r="E43" s="27" t="s">
        <v>176</v>
      </c>
      <c r="F43" s="27" t="s">
        <v>144</v>
      </c>
      <c r="G43" s="27" t="s">
        <v>177</v>
      </c>
      <c r="H43" s="27" t="s">
        <v>144</v>
      </c>
      <c r="I43" s="27" t="s">
        <v>155</v>
      </c>
      <c r="J43" s="27" t="s">
        <v>148</v>
      </c>
      <c r="K43" s="28" t="s">
        <v>181</v>
      </c>
      <c r="L43" s="29" t="s">
        <v>430</v>
      </c>
      <c r="M43" s="30">
        <v>8.0299999999999994</v>
      </c>
      <c r="N43" s="30">
        <v>8.0299999999999994</v>
      </c>
      <c r="O43" s="30">
        <v>7.64</v>
      </c>
      <c r="P43" s="30">
        <v>7.93</v>
      </c>
      <c r="Q43" s="30">
        <v>8.39</v>
      </c>
    </row>
    <row r="44" spans="2:17" ht="113.25" customHeight="1" x14ac:dyDescent="0.25">
      <c r="B44" s="26" t="s">
        <v>142</v>
      </c>
      <c r="C44" s="26" t="s">
        <v>412</v>
      </c>
      <c r="D44" s="27" t="s">
        <v>143</v>
      </c>
      <c r="E44" s="27" t="s">
        <v>176</v>
      </c>
      <c r="F44" s="27" t="s">
        <v>144</v>
      </c>
      <c r="G44" s="27" t="s">
        <v>182</v>
      </c>
      <c r="H44" s="27" t="s">
        <v>144</v>
      </c>
      <c r="I44" s="27" t="s">
        <v>149</v>
      </c>
      <c r="J44" s="27" t="s">
        <v>148</v>
      </c>
      <c r="K44" s="28" t="s">
        <v>183</v>
      </c>
      <c r="L44" s="29" t="s">
        <v>430</v>
      </c>
      <c r="M44" s="30">
        <v>1.8</v>
      </c>
      <c r="N44" s="30">
        <v>1.8</v>
      </c>
      <c r="O44" s="30">
        <v>1.71</v>
      </c>
      <c r="P44" s="30">
        <v>1.77</v>
      </c>
      <c r="Q44" s="30">
        <v>1.87</v>
      </c>
    </row>
    <row r="45" spans="2:17" ht="119.25" customHeight="1" x14ac:dyDescent="0.25">
      <c r="B45" s="26" t="s">
        <v>142</v>
      </c>
      <c r="C45" s="26" t="s">
        <v>412</v>
      </c>
      <c r="D45" s="27" t="s">
        <v>143</v>
      </c>
      <c r="E45" s="27" t="s">
        <v>176</v>
      </c>
      <c r="F45" s="27" t="s">
        <v>144</v>
      </c>
      <c r="G45" s="27" t="s">
        <v>182</v>
      </c>
      <c r="H45" s="27" t="s">
        <v>144</v>
      </c>
      <c r="I45" s="27" t="s">
        <v>151</v>
      </c>
      <c r="J45" s="27" t="s">
        <v>148</v>
      </c>
      <c r="K45" s="28" t="s">
        <v>184</v>
      </c>
      <c r="L45" s="29" t="s">
        <v>430</v>
      </c>
      <c r="M45" s="30">
        <v>0.57999999999999996</v>
      </c>
      <c r="N45" s="30">
        <v>0.57999999999999996</v>
      </c>
      <c r="O45" s="30">
        <v>0.55000000000000004</v>
      </c>
      <c r="P45" s="30">
        <v>0.56999999999999995</v>
      </c>
      <c r="Q45" s="30">
        <v>0.6</v>
      </c>
    </row>
    <row r="46" spans="2:17" ht="118.5" customHeight="1" x14ac:dyDescent="0.25">
      <c r="B46" s="26" t="s">
        <v>142</v>
      </c>
      <c r="C46" s="26" t="s">
        <v>412</v>
      </c>
      <c r="D46" s="27" t="s">
        <v>143</v>
      </c>
      <c r="E46" s="27" t="s">
        <v>176</v>
      </c>
      <c r="F46" s="27" t="s">
        <v>144</v>
      </c>
      <c r="G46" s="27" t="s">
        <v>185</v>
      </c>
      <c r="H46" s="27" t="s">
        <v>144</v>
      </c>
      <c r="I46" s="27" t="s">
        <v>149</v>
      </c>
      <c r="J46" s="27" t="s">
        <v>148</v>
      </c>
      <c r="K46" s="28" t="s">
        <v>186</v>
      </c>
      <c r="L46" s="29" t="s">
        <v>430</v>
      </c>
      <c r="M46" s="30">
        <v>16259.52</v>
      </c>
      <c r="N46" s="30">
        <v>12187.1</v>
      </c>
      <c r="O46" s="30">
        <v>15748.15</v>
      </c>
      <c r="P46" s="30">
        <v>16338.71</v>
      </c>
      <c r="Q46" s="30">
        <v>17285.68</v>
      </c>
    </row>
    <row r="47" spans="2:17" ht="111" customHeight="1" x14ac:dyDescent="0.25">
      <c r="B47" s="26" t="s">
        <v>142</v>
      </c>
      <c r="C47" s="26" t="s">
        <v>412</v>
      </c>
      <c r="D47" s="27" t="s">
        <v>143</v>
      </c>
      <c r="E47" s="27" t="s">
        <v>176</v>
      </c>
      <c r="F47" s="27" t="s">
        <v>144</v>
      </c>
      <c r="G47" s="27" t="s">
        <v>185</v>
      </c>
      <c r="H47" s="27" t="s">
        <v>144</v>
      </c>
      <c r="I47" s="27" t="s">
        <v>151</v>
      </c>
      <c r="J47" s="27" t="s">
        <v>148</v>
      </c>
      <c r="K47" s="28" t="s">
        <v>187</v>
      </c>
      <c r="L47" s="29" t="s">
        <v>430</v>
      </c>
      <c r="M47" s="30">
        <v>220.24</v>
      </c>
      <c r="N47" s="30">
        <v>165.18</v>
      </c>
      <c r="O47" s="30">
        <v>209.65</v>
      </c>
      <c r="P47" s="30">
        <v>217.51</v>
      </c>
      <c r="Q47" s="30">
        <v>230.15</v>
      </c>
    </row>
    <row r="48" spans="2:17" ht="118.5" customHeight="1" x14ac:dyDescent="0.25">
      <c r="B48" s="26" t="s">
        <v>142</v>
      </c>
      <c r="C48" s="26" t="s">
        <v>412</v>
      </c>
      <c r="D48" s="27" t="s">
        <v>143</v>
      </c>
      <c r="E48" s="27" t="s">
        <v>176</v>
      </c>
      <c r="F48" s="27" t="s">
        <v>144</v>
      </c>
      <c r="G48" s="27" t="s">
        <v>185</v>
      </c>
      <c r="H48" s="27" t="s">
        <v>144</v>
      </c>
      <c r="I48" s="27" t="s">
        <v>153</v>
      </c>
      <c r="J48" s="27" t="s">
        <v>148</v>
      </c>
      <c r="K48" s="28" t="s">
        <v>188</v>
      </c>
      <c r="L48" s="29" t="s">
        <v>430</v>
      </c>
      <c r="M48" s="30">
        <v>3.15</v>
      </c>
      <c r="N48" s="30">
        <v>2.56</v>
      </c>
      <c r="O48" s="30">
        <v>2.99</v>
      </c>
      <c r="P48" s="30">
        <v>3.1</v>
      </c>
      <c r="Q48" s="30">
        <v>3.28</v>
      </c>
    </row>
    <row r="49" spans="2:18" ht="113.25" customHeight="1" x14ac:dyDescent="0.25">
      <c r="B49" s="26" t="s">
        <v>142</v>
      </c>
      <c r="C49" s="26" t="s">
        <v>412</v>
      </c>
      <c r="D49" s="27" t="s">
        <v>143</v>
      </c>
      <c r="E49" s="27" t="s">
        <v>176</v>
      </c>
      <c r="F49" s="27" t="s">
        <v>144</v>
      </c>
      <c r="G49" s="27" t="s">
        <v>189</v>
      </c>
      <c r="H49" s="27" t="s">
        <v>144</v>
      </c>
      <c r="I49" s="27" t="s">
        <v>151</v>
      </c>
      <c r="J49" s="27" t="s">
        <v>148</v>
      </c>
      <c r="K49" s="28" t="s">
        <v>190</v>
      </c>
      <c r="L49" s="29" t="s">
        <v>430</v>
      </c>
      <c r="M49" s="30">
        <v>0.01</v>
      </c>
      <c r="N49" s="30">
        <v>0.01</v>
      </c>
      <c r="O49" s="30">
        <v>0</v>
      </c>
      <c r="P49" s="30">
        <v>0</v>
      </c>
      <c r="Q49" s="30">
        <v>0</v>
      </c>
    </row>
    <row r="50" spans="2:18" ht="75.75" customHeight="1" x14ac:dyDescent="0.25">
      <c r="B50" s="26" t="s">
        <v>142</v>
      </c>
      <c r="C50" s="26" t="s">
        <v>41</v>
      </c>
      <c r="D50" s="27" t="s">
        <v>143</v>
      </c>
      <c r="E50" s="27" t="s">
        <v>176</v>
      </c>
      <c r="F50" s="27" t="s">
        <v>145</v>
      </c>
      <c r="G50" s="27" t="s">
        <v>146</v>
      </c>
      <c r="H50" s="27" t="s">
        <v>145</v>
      </c>
      <c r="I50" s="27" t="s">
        <v>147</v>
      </c>
      <c r="J50" s="27" t="s">
        <v>148</v>
      </c>
      <c r="K50" s="28" t="s">
        <v>41</v>
      </c>
      <c r="L50" s="29" t="s">
        <v>430</v>
      </c>
      <c r="M50" s="33">
        <f>SUM(M51:M57)</f>
        <v>13350</v>
      </c>
      <c r="N50" s="33">
        <f>SUM(N51:N57)</f>
        <v>12693.090000000002</v>
      </c>
      <c r="O50" s="33">
        <f t="shared" ref="O50:Q50" si="4">SUM(O51:O57)</f>
        <v>0</v>
      </c>
      <c r="P50" s="33">
        <f t="shared" si="4"/>
        <v>0</v>
      </c>
      <c r="Q50" s="33">
        <f t="shared" si="4"/>
        <v>0</v>
      </c>
    </row>
    <row r="51" spans="2:18" ht="57" customHeight="1" x14ac:dyDescent="0.25">
      <c r="B51" s="26" t="s">
        <v>142</v>
      </c>
      <c r="C51" s="26" t="s">
        <v>41</v>
      </c>
      <c r="D51" s="27" t="s">
        <v>143</v>
      </c>
      <c r="E51" s="27" t="s">
        <v>176</v>
      </c>
      <c r="F51" s="27" t="s">
        <v>145</v>
      </c>
      <c r="G51" s="27" t="s">
        <v>146</v>
      </c>
      <c r="H51" s="27" t="s">
        <v>145</v>
      </c>
      <c r="I51" s="27" t="s">
        <v>149</v>
      </c>
      <c r="J51" s="27" t="s">
        <v>148</v>
      </c>
      <c r="K51" s="28" t="s">
        <v>191</v>
      </c>
      <c r="L51" s="29" t="s">
        <v>430</v>
      </c>
      <c r="M51" s="30">
        <v>12960.5</v>
      </c>
      <c r="N51" s="35">
        <v>12372.35</v>
      </c>
      <c r="O51" s="30">
        <v>0</v>
      </c>
      <c r="P51" s="30">
        <v>0</v>
      </c>
      <c r="Q51" s="30">
        <v>0</v>
      </c>
    </row>
    <row r="52" spans="2:18" ht="82.5" customHeight="1" x14ac:dyDescent="0.25">
      <c r="B52" s="26" t="s">
        <v>142</v>
      </c>
      <c r="C52" s="26" t="s">
        <v>41</v>
      </c>
      <c r="D52" s="27" t="s">
        <v>143</v>
      </c>
      <c r="E52" s="27" t="s">
        <v>176</v>
      </c>
      <c r="F52" s="27" t="s">
        <v>145</v>
      </c>
      <c r="G52" s="27" t="s">
        <v>146</v>
      </c>
      <c r="H52" s="27" t="s">
        <v>145</v>
      </c>
      <c r="I52" s="27" t="s">
        <v>151</v>
      </c>
      <c r="J52" s="27" t="s">
        <v>148</v>
      </c>
      <c r="K52" s="28" t="s">
        <v>192</v>
      </c>
      <c r="L52" s="29" t="s">
        <v>430</v>
      </c>
      <c r="M52" s="30">
        <v>210</v>
      </c>
      <c r="N52" s="35">
        <v>159.78</v>
      </c>
      <c r="O52" s="30">
        <v>0</v>
      </c>
      <c r="P52" s="30">
        <v>0</v>
      </c>
      <c r="Q52" s="30">
        <v>0</v>
      </c>
    </row>
    <row r="53" spans="2:18" ht="87.75" customHeight="1" x14ac:dyDescent="0.25">
      <c r="B53" s="26" t="s">
        <v>142</v>
      </c>
      <c r="C53" s="26" t="s">
        <v>41</v>
      </c>
      <c r="D53" s="27" t="s">
        <v>143</v>
      </c>
      <c r="E53" s="27" t="s">
        <v>176</v>
      </c>
      <c r="F53" s="27" t="s">
        <v>145</v>
      </c>
      <c r="G53" s="27" t="s">
        <v>146</v>
      </c>
      <c r="H53" s="27" t="s">
        <v>145</v>
      </c>
      <c r="I53" s="27" t="s">
        <v>153</v>
      </c>
      <c r="J53" s="27" t="s">
        <v>148</v>
      </c>
      <c r="K53" s="28" t="s">
        <v>193</v>
      </c>
      <c r="L53" s="29" t="s">
        <v>430</v>
      </c>
      <c r="M53" s="30">
        <v>170</v>
      </c>
      <c r="N53" s="35">
        <v>154.28</v>
      </c>
      <c r="O53" s="30">
        <v>0</v>
      </c>
      <c r="P53" s="30">
        <v>0</v>
      </c>
      <c r="Q53" s="30">
        <v>0</v>
      </c>
    </row>
    <row r="54" spans="2:18" ht="84" customHeight="1" x14ac:dyDescent="0.25">
      <c r="B54" s="26" t="s">
        <v>142</v>
      </c>
      <c r="C54" s="26" t="s">
        <v>41</v>
      </c>
      <c r="D54" s="27" t="s">
        <v>143</v>
      </c>
      <c r="E54" s="27" t="s">
        <v>176</v>
      </c>
      <c r="F54" s="27" t="s">
        <v>145</v>
      </c>
      <c r="G54" s="27" t="s">
        <v>146</v>
      </c>
      <c r="H54" s="27" t="s">
        <v>145</v>
      </c>
      <c r="I54" s="27" t="s">
        <v>155</v>
      </c>
      <c r="J54" s="27" t="s">
        <v>148</v>
      </c>
      <c r="K54" s="28" t="s">
        <v>194</v>
      </c>
      <c r="L54" s="29" t="s">
        <v>430</v>
      </c>
      <c r="M54" s="30">
        <v>0</v>
      </c>
      <c r="N54" s="35">
        <v>-0.15</v>
      </c>
      <c r="O54" s="30">
        <v>0</v>
      </c>
      <c r="P54" s="30">
        <v>0</v>
      </c>
      <c r="Q54" s="30">
        <v>0</v>
      </c>
    </row>
    <row r="55" spans="2:18" ht="87" customHeight="1" x14ac:dyDescent="0.25">
      <c r="B55" s="26" t="s">
        <v>142</v>
      </c>
      <c r="C55" s="26" t="s">
        <v>41</v>
      </c>
      <c r="D55" s="27" t="s">
        <v>143</v>
      </c>
      <c r="E55" s="27" t="s">
        <v>176</v>
      </c>
      <c r="F55" s="27" t="s">
        <v>145</v>
      </c>
      <c r="G55" s="27" t="s">
        <v>159</v>
      </c>
      <c r="H55" s="27" t="s">
        <v>145</v>
      </c>
      <c r="I55" s="27" t="s">
        <v>149</v>
      </c>
      <c r="J55" s="27" t="s">
        <v>148</v>
      </c>
      <c r="K55" s="28" t="s">
        <v>195</v>
      </c>
      <c r="L55" s="29" t="s">
        <v>430</v>
      </c>
      <c r="M55" s="30">
        <v>0</v>
      </c>
      <c r="N55" s="36">
        <v>0.35</v>
      </c>
      <c r="O55" s="30">
        <v>0</v>
      </c>
      <c r="P55" s="30">
        <v>0</v>
      </c>
      <c r="Q55" s="30">
        <v>0</v>
      </c>
    </row>
    <row r="56" spans="2:18" ht="82.5" customHeight="1" x14ac:dyDescent="0.25">
      <c r="B56" s="26" t="s">
        <v>142</v>
      </c>
      <c r="C56" s="26" t="s">
        <v>41</v>
      </c>
      <c r="D56" s="27" t="s">
        <v>143</v>
      </c>
      <c r="E56" s="27" t="s">
        <v>176</v>
      </c>
      <c r="F56" s="27" t="s">
        <v>145</v>
      </c>
      <c r="G56" s="27" t="s">
        <v>159</v>
      </c>
      <c r="H56" s="27" t="s">
        <v>145</v>
      </c>
      <c r="I56" s="27" t="s">
        <v>151</v>
      </c>
      <c r="J56" s="27" t="s">
        <v>148</v>
      </c>
      <c r="K56" s="28" t="s">
        <v>196</v>
      </c>
      <c r="L56" s="29" t="s">
        <v>430</v>
      </c>
      <c r="M56" s="30">
        <v>9.5</v>
      </c>
      <c r="N56" s="36">
        <v>5.92</v>
      </c>
      <c r="O56" s="30">
        <v>0</v>
      </c>
      <c r="P56" s="30">
        <v>0</v>
      </c>
      <c r="Q56" s="30">
        <v>0</v>
      </c>
    </row>
    <row r="57" spans="2:18" ht="87.75" customHeight="1" x14ac:dyDescent="0.25">
      <c r="B57" s="26" t="s">
        <v>142</v>
      </c>
      <c r="C57" s="26" t="s">
        <v>41</v>
      </c>
      <c r="D57" s="27" t="s">
        <v>143</v>
      </c>
      <c r="E57" s="27" t="s">
        <v>176</v>
      </c>
      <c r="F57" s="27" t="s">
        <v>145</v>
      </c>
      <c r="G57" s="27" t="s">
        <v>159</v>
      </c>
      <c r="H57" s="27" t="s">
        <v>145</v>
      </c>
      <c r="I57" s="27" t="s">
        <v>153</v>
      </c>
      <c r="J57" s="27" t="s">
        <v>148</v>
      </c>
      <c r="K57" s="28" t="s">
        <v>197</v>
      </c>
      <c r="L57" s="29" t="s">
        <v>430</v>
      </c>
      <c r="M57" s="30">
        <v>0</v>
      </c>
      <c r="N57" s="36">
        <v>0.56000000000000005</v>
      </c>
      <c r="O57" s="30">
        <v>0</v>
      </c>
      <c r="P57" s="30">
        <v>0</v>
      </c>
      <c r="Q57" s="30">
        <v>0</v>
      </c>
    </row>
    <row r="58" spans="2:18" ht="70.5" customHeight="1" x14ac:dyDescent="0.25">
      <c r="B58" s="26" t="s">
        <v>142</v>
      </c>
      <c r="C58" s="26" t="s">
        <v>42</v>
      </c>
      <c r="D58" s="27" t="s">
        <v>143</v>
      </c>
      <c r="E58" s="27" t="s">
        <v>176</v>
      </c>
      <c r="F58" s="27" t="s">
        <v>171</v>
      </c>
      <c r="G58" s="27" t="s">
        <v>146</v>
      </c>
      <c r="H58" s="27" t="s">
        <v>144</v>
      </c>
      <c r="I58" s="27" t="s">
        <v>147</v>
      </c>
      <c r="J58" s="27" t="s">
        <v>148</v>
      </c>
      <c r="K58" s="28" t="s">
        <v>42</v>
      </c>
      <c r="L58" s="29" t="s">
        <v>430</v>
      </c>
      <c r="M58" s="30">
        <f>M59+M60</f>
        <v>481</v>
      </c>
      <c r="N58" s="30">
        <f>N59+N60</f>
        <v>466.52000000000004</v>
      </c>
      <c r="O58" s="30">
        <v>467</v>
      </c>
      <c r="P58" s="30">
        <v>480</v>
      </c>
      <c r="Q58" s="30">
        <v>482</v>
      </c>
    </row>
    <row r="59" spans="2:18" ht="74.25" customHeight="1" x14ac:dyDescent="0.25">
      <c r="B59" s="26" t="s">
        <v>142</v>
      </c>
      <c r="C59" s="26" t="s">
        <v>42</v>
      </c>
      <c r="D59" s="27" t="s">
        <v>143</v>
      </c>
      <c r="E59" s="27" t="s">
        <v>176</v>
      </c>
      <c r="F59" s="27" t="s">
        <v>171</v>
      </c>
      <c r="G59" s="27" t="s">
        <v>146</v>
      </c>
      <c r="H59" s="27" t="s">
        <v>144</v>
      </c>
      <c r="I59" s="27" t="s">
        <v>149</v>
      </c>
      <c r="J59" s="27" t="s">
        <v>148</v>
      </c>
      <c r="K59" s="28" t="s">
        <v>198</v>
      </c>
      <c r="L59" s="29" t="s">
        <v>430</v>
      </c>
      <c r="M59" s="30">
        <v>480.78</v>
      </c>
      <c r="N59" s="30">
        <v>466.3</v>
      </c>
      <c r="O59" s="30">
        <v>467</v>
      </c>
      <c r="P59" s="30">
        <v>480</v>
      </c>
      <c r="Q59" s="30">
        <v>482</v>
      </c>
    </row>
    <row r="60" spans="2:18" ht="73.5" customHeight="1" x14ac:dyDescent="0.25">
      <c r="B60" s="26" t="s">
        <v>142</v>
      </c>
      <c r="C60" s="26" t="s">
        <v>42</v>
      </c>
      <c r="D60" s="27" t="s">
        <v>143</v>
      </c>
      <c r="E60" s="27" t="s">
        <v>176</v>
      </c>
      <c r="F60" s="27" t="s">
        <v>171</v>
      </c>
      <c r="G60" s="27" t="s">
        <v>146</v>
      </c>
      <c r="H60" s="27" t="s">
        <v>144</v>
      </c>
      <c r="I60" s="27" t="s">
        <v>151</v>
      </c>
      <c r="J60" s="27" t="s">
        <v>148</v>
      </c>
      <c r="K60" s="28" t="s">
        <v>199</v>
      </c>
      <c r="L60" s="29" t="s">
        <v>430</v>
      </c>
      <c r="M60" s="30">
        <v>0.22</v>
      </c>
      <c r="N60" s="30">
        <v>0.22</v>
      </c>
      <c r="O60" s="30">
        <v>0</v>
      </c>
      <c r="P60" s="30">
        <v>0</v>
      </c>
      <c r="Q60" s="30">
        <v>0</v>
      </c>
    </row>
    <row r="61" spans="2:18" ht="131.25" customHeight="1" x14ac:dyDescent="0.25">
      <c r="B61" s="26" t="s">
        <v>142</v>
      </c>
      <c r="C61" s="85" t="s">
        <v>201</v>
      </c>
      <c r="D61" s="27" t="s">
        <v>143</v>
      </c>
      <c r="E61" s="27" t="s">
        <v>176</v>
      </c>
      <c r="F61" s="27" t="s">
        <v>200</v>
      </c>
      <c r="G61" s="27" t="s">
        <v>146</v>
      </c>
      <c r="H61" s="27" t="s">
        <v>145</v>
      </c>
      <c r="I61" s="27" t="s">
        <v>147</v>
      </c>
      <c r="J61" s="27" t="s">
        <v>148</v>
      </c>
      <c r="K61" s="28" t="s">
        <v>201</v>
      </c>
      <c r="L61" s="29" t="s">
        <v>430</v>
      </c>
      <c r="M61" s="30">
        <f>M62+M63</f>
        <v>16800</v>
      </c>
      <c r="N61" s="30">
        <f>N62+N63</f>
        <v>11031.85</v>
      </c>
      <c r="O61" s="30">
        <f t="shared" ref="O61:Q61" si="5">O62+O63</f>
        <v>16800</v>
      </c>
      <c r="P61" s="30">
        <f t="shared" si="5"/>
        <v>17000</v>
      </c>
      <c r="Q61" s="30">
        <f t="shared" si="5"/>
        <v>18000</v>
      </c>
    </row>
    <row r="62" spans="2:18" ht="135.75" customHeight="1" x14ac:dyDescent="0.25">
      <c r="B62" s="26" t="s">
        <v>142</v>
      </c>
      <c r="C62" s="85" t="s">
        <v>201</v>
      </c>
      <c r="D62" s="27" t="s">
        <v>143</v>
      </c>
      <c r="E62" s="27" t="s">
        <v>176</v>
      </c>
      <c r="F62" s="27" t="s">
        <v>200</v>
      </c>
      <c r="G62" s="27" t="s">
        <v>146</v>
      </c>
      <c r="H62" s="27" t="s">
        <v>145</v>
      </c>
      <c r="I62" s="27" t="s">
        <v>149</v>
      </c>
      <c r="J62" s="27" t="s">
        <v>148</v>
      </c>
      <c r="K62" s="28" t="s">
        <v>202</v>
      </c>
      <c r="L62" s="29" t="s">
        <v>430</v>
      </c>
      <c r="M62" s="30">
        <v>16784</v>
      </c>
      <c r="N62" s="30">
        <v>11018.42</v>
      </c>
      <c r="O62" s="30">
        <v>16784</v>
      </c>
      <c r="P62" s="30">
        <v>16983.810000000001</v>
      </c>
      <c r="Q62" s="30">
        <v>17982.86</v>
      </c>
    </row>
    <row r="63" spans="2:18" ht="132.75" customHeight="1" x14ac:dyDescent="0.25">
      <c r="B63" s="26" t="s">
        <v>142</v>
      </c>
      <c r="C63" s="85" t="s">
        <v>201</v>
      </c>
      <c r="D63" s="27" t="s">
        <v>143</v>
      </c>
      <c r="E63" s="27" t="s">
        <v>176</v>
      </c>
      <c r="F63" s="27" t="s">
        <v>200</v>
      </c>
      <c r="G63" s="27" t="s">
        <v>146</v>
      </c>
      <c r="H63" s="27" t="s">
        <v>145</v>
      </c>
      <c r="I63" s="27" t="s">
        <v>151</v>
      </c>
      <c r="J63" s="27" t="s">
        <v>148</v>
      </c>
      <c r="K63" s="28" t="s">
        <v>203</v>
      </c>
      <c r="L63" s="29" t="s">
        <v>430</v>
      </c>
      <c r="M63" s="30">
        <v>16</v>
      </c>
      <c r="N63" s="30">
        <v>13.43</v>
      </c>
      <c r="O63" s="30">
        <v>16</v>
      </c>
      <c r="P63" s="30">
        <v>16.190000000000001</v>
      </c>
      <c r="Q63" s="30">
        <v>17.14</v>
      </c>
    </row>
    <row r="64" spans="2:18" ht="75.75" customHeight="1" x14ac:dyDescent="0.25">
      <c r="B64" s="100" t="s">
        <v>445</v>
      </c>
      <c r="C64" s="101"/>
      <c r="D64" s="38" t="s">
        <v>143</v>
      </c>
      <c r="E64" s="38" t="s">
        <v>204</v>
      </c>
      <c r="F64" s="38" t="s">
        <v>436</v>
      </c>
      <c r="G64" s="38" t="s">
        <v>437</v>
      </c>
      <c r="H64" s="38" t="s">
        <v>436</v>
      </c>
      <c r="I64" s="38" t="s">
        <v>147</v>
      </c>
      <c r="J64" s="38" t="s">
        <v>437</v>
      </c>
      <c r="K64" s="71" t="s">
        <v>445</v>
      </c>
      <c r="L64" s="40" t="s">
        <v>430</v>
      </c>
      <c r="M64" s="34">
        <f>M65+M69+M73</f>
        <v>246516</v>
      </c>
      <c r="N64" s="34">
        <f>N65+N69+N73</f>
        <v>150543.28</v>
      </c>
      <c r="O64" s="34">
        <f>O65+O69+O73</f>
        <v>237500</v>
      </c>
      <c r="P64" s="34">
        <f t="shared" ref="P64:Q64" si="6">P65+P69+P73</f>
        <v>237500</v>
      </c>
      <c r="Q64" s="34">
        <f t="shared" si="6"/>
        <v>237500</v>
      </c>
      <c r="R64" s="75"/>
    </row>
    <row r="65" spans="2:17" ht="71.25" customHeight="1" x14ac:dyDescent="0.25">
      <c r="B65" s="26" t="s">
        <v>142</v>
      </c>
      <c r="C65" s="26" t="s">
        <v>43</v>
      </c>
      <c r="D65" s="27" t="s">
        <v>143</v>
      </c>
      <c r="E65" s="27" t="s">
        <v>204</v>
      </c>
      <c r="F65" s="27" t="s">
        <v>144</v>
      </c>
      <c r="G65" s="27" t="s">
        <v>159</v>
      </c>
      <c r="H65" s="27" t="s">
        <v>200</v>
      </c>
      <c r="I65" s="27" t="s">
        <v>147</v>
      </c>
      <c r="J65" s="27" t="s">
        <v>148</v>
      </c>
      <c r="K65" s="28" t="s">
        <v>205</v>
      </c>
      <c r="L65" s="29" t="s">
        <v>430</v>
      </c>
      <c r="M65" s="30">
        <f>M66+M67+M68</f>
        <v>48973</v>
      </c>
      <c r="N65" s="30">
        <f>N66+N67+N68</f>
        <v>9143.1400000000012</v>
      </c>
      <c r="O65" s="30">
        <v>48942</v>
      </c>
      <c r="P65" s="30">
        <v>48942</v>
      </c>
      <c r="Q65" s="30">
        <v>48942</v>
      </c>
    </row>
    <row r="66" spans="2:17" ht="93" customHeight="1" x14ac:dyDescent="0.25">
      <c r="B66" s="26" t="s">
        <v>142</v>
      </c>
      <c r="C66" s="26" t="s">
        <v>43</v>
      </c>
      <c r="D66" s="27" t="s">
        <v>143</v>
      </c>
      <c r="E66" s="27" t="s">
        <v>204</v>
      </c>
      <c r="F66" s="27" t="s">
        <v>144</v>
      </c>
      <c r="G66" s="27" t="s">
        <v>159</v>
      </c>
      <c r="H66" s="27" t="s">
        <v>200</v>
      </c>
      <c r="I66" s="27" t="s">
        <v>149</v>
      </c>
      <c r="J66" s="27" t="s">
        <v>148</v>
      </c>
      <c r="K66" s="28" t="s">
        <v>206</v>
      </c>
      <c r="L66" s="29" t="s">
        <v>430</v>
      </c>
      <c r="M66" s="30">
        <v>48672.47</v>
      </c>
      <c r="N66" s="30">
        <v>8961.2800000000007</v>
      </c>
      <c r="O66" s="30">
        <v>48542</v>
      </c>
      <c r="P66" s="30">
        <v>48542</v>
      </c>
      <c r="Q66" s="30">
        <v>48542</v>
      </c>
    </row>
    <row r="67" spans="2:17" ht="80.25" customHeight="1" x14ac:dyDescent="0.25">
      <c r="B67" s="26" t="s">
        <v>142</v>
      </c>
      <c r="C67" s="26" t="s">
        <v>43</v>
      </c>
      <c r="D67" s="27" t="s">
        <v>143</v>
      </c>
      <c r="E67" s="27" t="s">
        <v>204</v>
      </c>
      <c r="F67" s="27" t="s">
        <v>144</v>
      </c>
      <c r="G67" s="27" t="s">
        <v>159</v>
      </c>
      <c r="H67" s="27" t="s">
        <v>200</v>
      </c>
      <c r="I67" s="27" t="s">
        <v>151</v>
      </c>
      <c r="J67" s="27" t="s">
        <v>148</v>
      </c>
      <c r="K67" s="28" t="s">
        <v>207</v>
      </c>
      <c r="L67" s="29" t="s">
        <v>430</v>
      </c>
      <c r="M67" s="30">
        <v>400</v>
      </c>
      <c r="N67" s="31">
        <v>281.32</v>
      </c>
      <c r="O67" s="30">
        <v>400</v>
      </c>
      <c r="P67" s="30">
        <v>400</v>
      </c>
      <c r="Q67" s="30">
        <v>400</v>
      </c>
    </row>
    <row r="68" spans="2:17" ht="89.25" customHeight="1" x14ac:dyDescent="0.25">
      <c r="B68" s="26" t="s">
        <v>142</v>
      </c>
      <c r="C68" s="26" t="s">
        <v>43</v>
      </c>
      <c r="D68" s="27" t="s">
        <v>143</v>
      </c>
      <c r="E68" s="27" t="s">
        <v>204</v>
      </c>
      <c r="F68" s="27" t="s">
        <v>144</v>
      </c>
      <c r="G68" s="27" t="s">
        <v>159</v>
      </c>
      <c r="H68" s="27" t="s">
        <v>200</v>
      </c>
      <c r="I68" s="27" t="s">
        <v>155</v>
      </c>
      <c r="J68" s="27" t="s">
        <v>148</v>
      </c>
      <c r="K68" s="28" t="s">
        <v>208</v>
      </c>
      <c r="L68" s="29" t="s">
        <v>430</v>
      </c>
      <c r="M68" s="30">
        <v>-99.47</v>
      </c>
      <c r="N68" s="30">
        <v>-99.46</v>
      </c>
      <c r="O68" s="30">
        <v>0</v>
      </c>
      <c r="P68" s="30">
        <v>0</v>
      </c>
      <c r="Q68" s="30">
        <v>0</v>
      </c>
    </row>
    <row r="69" spans="2:17" ht="77.25" customHeight="1" x14ac:dyDescent="0.25">
      <c r="B69" s="26" t="s">
        <v>142</v>
      </c>
      <c r="C69" s="26" t="s">
        <v>413</v>
      </c>
      <c r="D69" s="27" t="s">
        <v>143</v>
      </c>
      <c r="E69" s="27" t="s">
        <v>204</v>
      </c>
      <c r="F69" s="27" t="s">
        <v>204</v>
      </c>
      <c r="G69" s="27" t="s">
        <v>209</v>
      </c>
      <c r="H69" s="27" t="s">
        <v>200</v>
      </c>
      <c r="I69" s="27" t="s">
        <v>147</v>
      </c>
      <c r="J69" s="27" t="s">
        <v>148</v>
      </c>
      <c r="K69" s="28" t="s">
        <v>44</v>
      </c>
      <c r="L69" s="29" t="s">
        <v>430</v>
      </c>
      <c r="M69" s="30">
        <f>M70+M71+M72</f>
        <v>181584</v>
      </c>
      <c r="N69" s="30">
        <f>N70+N71+N72</f>
        <v>138638.32999999999</v>
      </c>
      <c r="O69" s="30">
        <v>172598</v>
      </c>
      <c r="P69" s="30">
        <v>172598</v>
      </c>
      <c r="Q69" s="30">
        <v>172598</v>
      </c>
    </row>
    <row r="70" spans="2:17" ht="76.5" customHeight="1" x14ac:dyDescent="0.25">
      <c r="B70" s="26" t="s">
        <v>142</v>
      </c>
      <c r="C70" s="26" t="s">
        <v>413</v>
      </c>
      <c r="D70" s="27" t="s">
        <v>143</v>
      </c>
      <c r="E70" s="27" t="s">
        <v>204</v>
      </c>
      <c r="F70" s="27" t="s">
        <v>204</v>
      </c>
      <c r="G70" s="27" t="s">
        <v>209</v>
      </c>
      <c r="H70" s="27" t="s">
        <v>200</v>
      </c>
      <c r="I70" s="27" t="s">
        <v>149</v>
      </c>
      <c r="J70" s="27" t="s">
        <v>148</v>
      </c>
      <c r="K70" s="28" t="s">
        <v>210</v>
      </c>
      <c r="L70" s="29" t="s">
        <v>430</v>
      </c>
      <c r="M70" s="30">
        <v>181039.57</v>
      </c>
      <c r="N70" s="30">
        <v>138183.84</v>
      </c>
      <c r="O70" s="30">
        <v>172075.22</v>
      </c>
      <c r="P70" s="30">
        <v>172075.22</v>
      </c>
      <c r="Q70" s="30">
        <v>172075.22</v>
      </c>
    </row>
    <row r="71" spans="2:17" ht="77.25" customHeight="1" x14ac:dyDescent="0.25">
      <c r="B71" s="26" t="s">
        <v>142</v>
      </c>
      <c r="C71" s="26" t="s">
        <v>413</v>
      </c>
      <c r="D71" s="27" t="s">
        <v>143</v>
      </c>
      <c r="E71" s="27" t="s">
        <v>204</v>
      </c>
      <c r="F71" s="27" t="s">
        <v>204</v>
      </c>
      <c r="G71" s="27" t="s">
        <v>209</v>
      </c>
      <c r="H71" s="27" t="s">
        <v>200</v>
      </c>
      <c r="I71" s="27" t="s">
        <v>151</v>
      </c>
      <c r="J71" s="27" t="s">
        <v>148</v>
      </c>
      <c r="K71" s="28" t="s">
        <v>211</v>
      </c>
      <c r="L71" s="29" t="s">
        <v>430</v>
      </c>
      <c r="M71" s="30">
        <v>550</v>
      </c>
      <c r="N71" s="30">
        <v>460.06</v>
      </c>
      <c r="O71" s="30">
        <v>522.78</v>
      </c>
      <c r="P71" s="30">
        <v>522.78</v>
      </c>
      <c r="Q71" s="30">
        <v>522.78</v>
      </c>
    </row>
    <row r="72" spans="2:17" ht="88.5" customHeight="1" x14ac:dyDescent="0.25">
      <c r="B72" s="26" t="s">
        <v>142</v>
      </c>
      <c r="C72" s="26" t="s">
        <v>413</v>
      </c>
      <c r="D72" s="27" t="s">
        <v>143</v>
      </c>
      <c r="E72" s="27" t="s">
        <v>204</v>
      </c>
      <c r="F72" s="27" t="s">
        <v>204</v>
      </c>
      <c r="G72" s="27" t="s">
        <v>209</v>
      </c>
      <c r="H72" s="27" t="s">
        <v>200</v>
      </c>
      <c r="I72" s="27" t="s">
        <v>153</v>
      </c>
      <c r="J72" s="27" t="s">
        <v>148</v>
      </c>
      <c r="K72" s="28" t="s">
        <v>212</v>
      </c>
      <c r="L72" s="29" t="s">
        <v>430</v>
      </c>
      <c r="M72" s="30">
        <v>-5.57</v>
      </c>
      <c r="N72" s="30">
        <v>-5.57</v>
      </c>
      <c r="O72" s="30">
        <v>0</v>
      </c>
      <c r="P72" s="30">
        <v>0</v>
      </c>
      <c r="Q72" s="30">
        <v>0</v>
      </c>
    </row>
    <row r="73" spans="2:17" ht="60.75" customHeight="1" x14ac:dyDescent="0.25">
      <c r="B73" s="26" t="s">
        <v>142</v>
      </c>
      <c r="C73" s="26" t="s">
        <v>413</v>
      </c>
      <c r="D73" s="27" t="s">
        <v>143</v>
      </c>
      <c r="E73" s="27" t="s">
        <v>204</v>
      </c>
      <c r="F73" s="27" t="s">
        <v>204</v>
      </c>
      <c r="G73" s="27" t="s">
        <v>213</v>
      </c>
      <c r="H73" s="27" t="s">
        <v>200</v>
      </c>
      <c r="I73" s="27" t="s">
        <v>147</v>
      </c>
      <c r="J73" s="27" t="s">
        <v>148</v>
      </c>
      <c r="K73" s="28" t="s">
        <v>45</v>
      </c>
      <c r="L73" s="29" t="s">
        <v>430</v>
      </c>
      <c r="M73" s="30">
        <f>SUM(M74:M77)</f>
        <v>15959.000000000002</v>
      </c>
      <c r="N73" s="30">
        <f>SUM(N74:N77)</f>
        <v>2761.8099999999995</v>
      </c>
      <c r="O73" s="30">
        <v>15960</v>
      </c>
      <c r="P73" s="30">
        <v>15960</v>
      </c>
      <c r="Q73" s="30">
        <v>15960</v>
      </c>
    </row>
    <row r="74" spans="2:17" ht="80.25" customHeight="1" x14ac:dyDescent="0.25">
      <c r="B74" s="26" t="s">
        <v>142</v>
      </c>
      <c r="C74" s="26" t="s">
        <v>413</v>
      </c>
      <c r="D74" s="27" t="s">
        <v>143</v>
      </c>
      <c r="E74" s="27" t="s">
        <v>204</v>
      </c>
      <c r="F74" s="27" t="s">
        <v>204</v>
      </c>
      <c r="G74" s="27" t="s">
        <v>213</v>
      </c>
      <c r="H74" s="27" t="s">
        <v>200</v>
      </c>
      <c r="I74" s="27" t="s">
        <v>149</v>
      </c>
      <c r="J74" s="27" t="s">
        <v>148</v>
      </c>
      <c r="K74" s="28" t="s">
        <v>214</v>
      </c>
      <c r="L74" s="29" t="s">
        <v>430</v>
      </c>
      <c r="M74" s="30">
        <v>15881.62</v>
      </c>
      <c r="N74" s="30">
        <v>2684.43</v>
      </c>
      <c r="O74" s="30">
        <v>15882.57</v>
      </c>
      <c r="P74" s="30">
        <v>15882.57</v>
      </c>
      <c r="Q74" s="30">
        <v>15882.57</v>
      </c>
    </row>
    <row r="75" spans="2:17" ht="80.25" customHeight="1" x14ac:dyDescent="0.25">
      <c r="B75" s="26" t="s">
        <v>142</v>
      </c>
      <c r="C75" s="26" t="s">
        <v>413</v>
      </c>
      <c r="D75" s="27" t="s">
        <v>143</v>
      </c>
      <c r="E75" s="27" t="s">
        <v>204</v>
      </c>
      <c r="F75" s="27" t="s">
        <v>204</v>
      </c>
      <c r="G75" s="27" t="s">
        <v>213</v>
      </c>
      <c r="H75" s="27" t="s">
        <v>200</v>
      </c>
      <c r="I75" s="27" t="s">
        <v>151</v>
      </c>
      <c r="J75" s="27" t="s">
        <v>148</v>
      </c>
      <c r="K75" s="28" t="s">
        <v>215</v>
      </c>
      <c r="L75" s="29" t="s">
        <v>430</v>
      </c>
      <c r="M75" s="30">
        <v>77.430000000000007</v>
      </c>
      <c r="N75" s="30">
        <v>77.430000000000007</v>
      </c>
      <c r="O75" s="30">
        <v>77.430000000000007</v>
      </c>
      <c r="P75" s="30">
        <v>77.430000000000007</v>
      </c>
      <c r="Q75" s="30">
        <v>77.430000000000007</v>
      </c>
    </row>
    <row r="76" spans="2:17" ht="73.5" customHeight="1" x14ac:dyDescent="0.25">
      <c r="B76" s="26" t="s">
        <v>142</v>
      </c>
      <c r="C76" s="26" t="s">
        <v>413</v>
      </c>
      <c r="D76" s="27" t="s">
        <v>143</v>
      </c>
      <c r="E76" s="27" t="s">
        <v>204</v>
      </c>
      <c r="F76" s="27" t="s">
        <v>204</v>
      </c>
      <c r="G76" s="27" t="s">
        <v>213</v>
      </c>
      <c r="H76" s="27" t="s">
        <v>200</v>
      </c>
      <c r="I76" s="27" t="s">
        <v>153</v>
      </c>
      <c r="J76" s="27" t="s">
        <v>148</v>
      </c>
      <c r="K76" s="28" t="s">
        <v>216</v>
      </c>
      <c r="L76" s="29" t="s">
        <v>430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</row>
    <row r="77" spans="2:17" ht="79.5" customHeight="1" x14ac:dyDescent="0.25">
      <c r="B77" s="26" t="s">
        <v>142</v>
      </c>
      <c r="C77" s="26" t="s">
        <v>413</v>
      </c>
      <c r="D77" s="27" t="s">
        <v>143</v>
      </c>
      <c r="E77" s="27" t="s">
        <v>204</v>
      </c>
      <c r="F77" s="27" t="s">
        <v>204</v>
      </c>
      <c r="G77" s="27" t="s">
        <v>213</v>
      </c>
      <c r="H77" s="27" t="s">
        <v>200</v>
      </c>
      <c r="I77" s="27" t="s">
        <v>155</v>
      </c>
      <c r="J77" s="27" t="s">
        <v>148</v>
      </c>
      <c r="K77" s="28" t="s">
        <v>217</v>
      </c>
      <c r="L77" s="29" t="s">
        <v>430</v>
      </c>
      <c r="M77" s="30">
        <v>-0.05</v>
      </c>
      <c r="N77" s="30">
        <v>-0.05</v>
      </c>
      <c r="O77" s="30">
        <v>0</v>
      </c>
      <c r="P77" s="30">
        <v>0</v>
      </c>
      <c r="Q77" s="30">
        <v>0</v>
      </c>
    </row>
    <row r="78" spans="2:17" ht="59.25" customHeight="1" x14ac:dyDescent="0.25">
      <c r="B78" s="90" t="s">
        <v>484</v>
      </c>
      <c r="C78" s="91"/>
      <c r="D78" s="38" t="s">
        <v>143</v>
      </c>
      <c r="E78" s="38" t="s">
        <v>218</v>
      </c>
      <c r="F78" s="38" t="s">
        <v>436</v>
      </c>
      <c r="G78" s="38" t="s">
        <v>437</v>
      </c>
      <c r="H78" s="38" t="s">
        <v>436</v>
      </c>
      <c r="I78" s="38" t="s">
        <v>147</v>
      </c>
      <c r="J78" s="38" t="s">
        <v>437</v>
      </c>
      <c r="K78" s="84" t="s">
        <v>484</v>
      </c>
      <c r="L78" s="40"/>
      <c r="M78" s="34">
        <f>M79+M83</f>
        <v>14421</v>
      </c>
      <c r="N78" s="34">
        <f>N79+N83</f>
        <v>11404.210000000001</v>
      </c>
      <c r="O78" s="34">
        <f>O79+O83</f>
        <v>14425</v>
      </c>
      <c r="P78" s="34">
        <f t="shared" ref="P78:Q78" si="7">P79+P83</f>
        <v>14475</v>
      </c>
      <c r="Q78" s="34">
        <f t="shared" si="7"/>
        <v>14525</v>
      </c>
    </row>
    <row r="79" spans="2:17" ht="81.75" customHeight="1" x14ac:dyDescent="0.25">
      <c r="B79" s="26" t="s">
        <v>142</v>
      </c>
      <c r="C79" s="26" t="s">
        <v>414</v>
      </c>
      <c r="D79" s="27" t="s">
        <v>143</v>
      </c>
      <c r="E79" s="27" t="s">
        <v>218</v>
      </c>
      <c r="F79" s="27" t="s">
        <v>171</v>
      </c>
      <c r="G79" s="27" t="s">
        <v>146</v>
      </c>
      <c r="H79" s="27" t="s">
        <v>144</v>
      </c>
      <c r="I79" s="27" t="s">
        <v>149</v>
      </c>
      <c r="J79" s="27" t="s">
        <v>148</v>
      </c>
      <c r="K79" s="28" t="s">
        <v>220</v>
      </c>
      <c r="L79" s="29" t="s">
        <v>430</v>
      </c>
      <c r="M79" s="30">
        <f>M80+M81+M82</f>
        <v>14320</v>
      </c>
      <c r="N79" s="30">
        <f>N80+N81+N82</f>
        <v>11384.210000000001</v>
      </c>
      <c r="O79" s="30">
        <f>O80+O81+O82</f>
        <v>14320</v>
      </c>
      <c r="P79" s="30">
        <f t="shared" ref="P79:Q79" si="8">P80+P81+P82</f>
        <v>14370</v>
      </c>
      <c r="Q79" s="30">
        <f t="shared" si="8"/>
        <v>14420</v>
      </c>
    </row>
    <row r="80" spans="2:17" ht="76.5" customHeight="1" x14ac:dyDescent="0.25">
      <c r="B80" s="26" t="s">
        <v>142</v>
      </c>
      <c r="C80" s="26" t="s">
        <v>414</v>
      </c>
      <c r="D80" s="27" t="s">
        <v>143</v>
      </c>
      <c r="E80" s="27" t="s">
        <v>218</v>
      </c>
      <c r="F80" s="27" t="s">
        <v>171</v>
      </c>
      <c r="G80" s="27" t="s">
        <v>146</v>
      </c>
      <c r="H80" s="27" t="s">
        <v>144</v>
      </c>
      <c r="I80" s="27" t="s">
        <v>219</v>
      </c>
      <c r="J80" s="27" t="s">
        <v>148</v>
      </c>
      <c r="K80" s="28" t="s">
        <v>220</v>
      </c>
      <c r="L80" s="29" t="s">
        <v>430</v>
      </c>
      <c r="M80" s="30">
        <v>12343.58</v>
      </c>
      <c r="N80" s="30">
        <v>9908.1299999999992</v>
      </c>
      <c r="O80" s="30">
        <v>12343.58</v>
      </c>
      <c r="P80" s="30">
        <v>12386.78</v>
      </c>
      <c r="Q80" s="30">
        <v>12430.13</v>
      </c>
    </row>
    <row r="81" spans="2:17" ht="102.75" customHeight="1" x14ac:dyDescent="0.25">
      <c r="B81" s="26" t="s">
        <v>142</v>
      </c>
      <c r="C81" s="26" t="s">
        <v>414</v>
      </c>
      <c r="D81" s="27" t="s">
        <v>143</v>
      </c>
      <c r="E81" s="27" t="s">
        <v>218</v>
      </c>
      <c r="F81" s="27" t="s">
        <v>171</v>
      </c>
      <c r="G81" s="27" t="s">
        <v>146</v>
      </c>
      <c r="H81" s="27" t="s">
        <v>144</v>
      </c>
      <c r="I81" s="27" t="s">
        <v>221</v>
      </c>
      <c r="J81" s="27" t="s">
        <v>148</v>
      </c>
      <c r="K81" s="28" t="s">
        <v>222</v>
      </c>
      <c r="L81" s="29" t="s">
        <v>430</v>
      </c>
      <c r="M81" s="30">
        <v>1966.8</v>
      </c>
      <c r="N81" s="30">
        <v>1466.46</v>
      </c>
      <c r="O81" s="30">
        <v>1966.8</v>
      </c>
      <c r="P81" s="30">
        <v>1973.57</v>
      </c>
      <c r="Q81" s="30">
        <v>1980.19</v>
      </c>
    </row>
    <row r="82" spans="2:17" ht="81.75" customHeight="1" x14ac:dyDescent="0.25">
      <c r="B82" s="26" t="s">
        <v>142</v>
      </c>
      <c r="C82" s="26" t="s">
        <v>414</v>
      </c>
      <c r="D82" s="27" t="s">
        <v>143</v>
      </c>
      <c r="E82" s="27" t="s">
        <v>218</v>
      </c>
      <c r="F82" s="27" t="s">
        <v>171</v>
      </c>
      <c r="G82" s="27" t="s">
        <v>146</v>
      </c>
      <c r="H82" s="27" t="s">
        <v>144</v>
      </c>
      <c r="I82" s="27" t="s">
        <v>155</v>
      </c>
      <c r="J82" s="27" t="s">
        <v>148</v>
      </c>
      <c r="K82" s="28" t="s">
        <v>223</v>
      </c>
      <c r="L82" s="29" t="s">
        <v>430</v>
      </c>
      <c r="M82" s="30">
        <v>9.6199999999999992</v>
      </c>
      <c r="N82" s="30">
        <v>9.6199999999999992</v>
      </c>
      <c r="O82" s="30">
        <v>9.6199999999999992</v>
      </c>
      <c r="P82" s="30">
        <v>9.65</v>
      </c>
      <c r="Q82" s="30">
        <v>9.68</v>
      </c>
    </row>
    <row r="83" spans="2:17" ht="126" customHeight="1" x14ac:dyDescent="0.25">
      <c r="B83" s="26" t="s">
        <v>224</v>
      </c>
      <c r="C83" s="26" t="s">
        <v>414</v>
      </c>
      <c r="D83" s="27" t="s">
        <v>143</v>
      </c>
      <c r="E83" s="27" t="s">
        <v>218</v>
      </c>
      <c r="F83" s="27" t="s">
        <v>225</v>
      </c>
      <c r="G83" s="27" t="s">
        <v>226</v>
      </c>
      <c r="H83" s="27" t="s">
        <v>144</v>
      </c>
      <c r="I83" s="27" t="s">
        <v>147</v>
      </c>
      <c r="J83" s="27" t="s">
        <v>148</v>
      </c>
      <c r="K83" s="28" t="s">
        <v>55</v>
      </c>
      <c r="L83" s="29" t="s">
        <v>432</v>
      </c>
      <c r="M83" s="30">
        <v>101</v>
      </c>
      <c r="N83" s="30">
        <v>20</v>
      </c>
      <c r="O83" s="30">
        <v>105</v>
      </c>
      <c r="P83" s="30">
        <v>105</v>
      </c>
      <c r="Q83" s="30">
        <v>105</v>
      </c>
    </row>
    <row r="84" spans="2:17" ht="117.75" customHeight="1" x14ac:dyDescent="0.25">
      <c r="B84" s="90" t="s">
        <v>446</v>
      </c>
      <c r="C84" s="91"/>
      <c r="D84" s="38" t="s">
        <v>143</v>
      </c>
      <c r="E84" s="38" t="s">
        <v>230</v>
      </c>
      <c r="F84" s="38" t="s">
        <v>436</v>
      </c>
      <c r="G84" s="38" t="s">
        <v>437</v>
      </c>
      <c r="H84" s="38" t="s">
        <v>436</v>
      </c>
      <c r="I84" s="38" t="s">
        <v>147</v>
      </c>
      <c r="J84" s="38" t="s">
        <v>437</v>
      </c>
      <c r="K84" s="84" t="s">
        <v>446</v>
      </c>
      <c r="L84" s="40" t="s">
        <v>430</v>
      </c>
      <c r="M84" s="34">
        <f>M85+M86</f>
        <v>0</v>
      </c>
      <c r="N84" s="34">
        <f>N85+N86</f>
        <v>-0.13</v>
      </c>
      <c r="O84" s="34">
        <f>O85+O86</f>
        <v>0</v>
      </c>
      <c r="P84" s="34">
        <f t="shared" ref="P84:Q84" si="9">P85+P86</f>
        <v>0</v>
      </c>
      <c r="Q84" s="34">
        <f t="shared" si="9"/>
        <v>0</v>
      </c>
    </row>
    <row r="85" spans="2:17" ht="113.25" customHeight="1" x14ac:dyDescent="0.25">
      <c r="B85" s="26" t="s">
        <v>142</v>
      </c>
      <c r="C85" s="26" t="s">
        <v>415</v>
      </c>
      <c r="D85" s="27" t="s">
        <v>143</v>
      </c>
      <c r="E85" s="27" t="s">
        <v>230</v>
      </c>
      <c r="F85" s="27" t="s">
        <v>200</v>
      </c>
      <c r="G85" s="27" t="s">
        <v>231</v>
      </c>
      <c r="H85" s="27" t="s">
        <v>200</v>
      </c>
      <c r="I85" s="27" t="s">
        <v>149</v>
      </c>
      <c r="J85" s="27" t="s">
        <v>148</v>
      </c>
      <c r="K85" s="28" t="s">
        <v>232</v>
      </c>
      <c r="L85" s="29" t="s">
        <v>430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</row>
    <row r="86" spans="2:17" ht="111" customHeight="1" x14ac:dyDescent="0.25">
      <c r="B86" s="26" t="s">
        <v>142</v>
      </c>
      <c r="C86" s="26" t="s">
        <v>415</v>
      </c>
      <c r="D86" s="27" t="s">
        <v>143</v>
      </c>
      <c r="E86" s="27" t="s">
        <v>230</v>
      </c>
      <c r="F86" s="27" t="s">
        <v>200</v>
      </c>
      <c r="G86" s="27" t="s">
        <v>231</v>
      </c>
      <c r="H86" s="27" t="s">
        <v>200</v>
      </c>
      <c r="I86" s="27" t="s">
        <v>151</v>
      </c>
      <c r="J86" s="27" t="s">
        <v>148</v>
      </c>
      <c r="K86" s="28" t="s">
        <v>233</v>
      </c>
      <c r="L86" s="29" t="s">
        <v>430</v>
      </c>
      <c r="M86" s="30">
        <v>0</v>
      </c>
      <c r="N86" s="30">
        <v>-0.13</v>
      </c>
      <c r="O86" s="30">
        <v>0</v>
      </c>
      <c r="P86" s="30">
        <v>0</v>
      </c>
      <c r="Q86" s="30">
        <v>0</v>
      </c>
    </row>
    <row r="87" spans="2:17" ht="99" customHeight="1" x14ac:dyDescent="0.25">
      <c r="B87" s="90" t="s">
        <v>447</v>
      </c>
      <c r="C87" s="91"/>
      <c r="D87" s="38" t="s">
        <v>143</v>
      </c>
      <c r="E87" s="38" t="s">
        <v>234</v>
      </c>
      <c r="F87" s="38" t="s">
        <v>436</v>
      </c>
      <c r="G87" s="38" t="s">
        <v>437</v>
      </c>
      <c r="H87" s="38" t="s">
        <v>436</v>
      </c>
      <c r="I87" s="38" t="s">
        <v>147</v>
      </c>
      <c r="J87" s="38" t="s">
        <v>437</v>
      </c>
      <c r="K87" s="84" t="s">
        <v>447</v>
      </c>
      <c r="L87" s="40"/>
      <c r="M87" s="34">
        <f>M88+M89+M90+M91+M92+M93+M94+M95</f>
        <v>157345.53999999998</v>
      </c>
      <c r="N87" s="34">
        <f>N88+N89+N90+N91+N92+N93+N94+N95</f>
        <v>141272.74</v>
      </c>
      <c r="O87" s="34">
        <f>O88+O89+O90+O91+O92+O93+O94+O95</f>
        <v>142443.39000000001</v>
      </c>
      <c r="P87" s="34">
        <f>P88+P89+P90+P91+P92+P93+P94+P95</f>
        <v>142388.88</v>
      </c>
      <c r="Q87" s="34">
        <f>Q88+Q89+Q90+Q91+Q92+Q93+Q94+Q95</f>
        <v>142224.08000000002</v>
      </c>
    </row>
    <row r="88" spans="2:17" ht="116.25" customHeight="1" x14ac:dyDescent="0.25">
      <c r="B88" s="26" t="s">
        <v>224</v>
      </c>
      <c r="C88" s="26" t="s">
        <v>416</v>
      </c>
      <c r="D88" s="27" t="s">
        <v>143</v>
      </c>
      <c r="E88" s="27" t="s">
        <v>234</v>
      </c>
      <c r="F88" s="27" t="s">
        <v>144</v>
      </c>
      <c r="G88" s="27" t="s">
        <v>235</v>
      </c>
      <c r="H88" s="27" t="s">
        <v>200</v>
      </c>
      <c r="I88" s="27" t="s">
        <v>147</v>
      </c>
      <c r="J88" s="27" t="s">
        <v>236</v>
      </c>
      <c r="K88" s="28" t="s">
        <v>56</v>
      </c>
      <c r="L88" s="29" t="s">
        <v>432</v>
      </c>
      <c r="M88" s="30">
        <v>1253.56</v>
      </c>
      <c r="N88" s="30">
        <v>1253.56</v>
      </c>
      <c r="O88" s="30">
        <v>0</v>
      </c>
      <c r="P88" s="30">
        <v>0</v>
      </c>
      <c r="Q88" s="30">
        <v>0</v>
      </c>
    </row>
    <row r="89" spans="2:17" ht="117.75" customHeight="1" x14ac:dyDescent="0.25">
      <c r="B89" s="26" t="s">
        <v>224</v>
      </c>
      <c r="C89" s="26" t="s">
        <v>416</v>
      </c>
      <c r="D89" s="27" t="s">
        <v>143</v>
      </c>
      <c r="E89" s="27" t="s">
        <v>234</v>
      </c>
      <c r="F89" s="27" t="s">
        <v>176</v>
      </c>
      <c r="G89" s="27" t="s">
        <v>182</v>
      </c>
      <c r="H89" s="27" t="s">
        <v>200</v>
      </c>
      <c r="I89" s="27" t="s">
        <v>147</v>
      </c>
      <c r="J89" s="27" t="s">
        <v>236</v>
      </c>
      <c r="K89" s="28" t="s">
        <v>57</v>
      </c>
      <c r="L89" s="29" t="s">
        <v>432</v>
      </c>
      <c r="M89" s="30">
        <v>129312.36</v>
      </c>
      <c r="N89" s="30">
        <v>120127.11</v>
      </c>
      <c r="O89" s="30">
        <v>117892.99</v>
      </c>
      <c r="P89" s="30">
        <v>117892.99</v>
      </c>
      <c r="Q89" s="30">
        <v>117892.99</v>
      </c>
    </row>
    <row r="90" spans="2:17" ht="127.5" customHeight="1" x14ac:dyDescent="0.25">
      <c r="B90" s="26" t="s">
        <v>224</v>
      </c>
      <c r="C90" s="26" t="s">
        <v>416</v>
      </c>
      <c r="D90" s="27" t="s">
        <v>143</v>
      </c>
      <c r="E90" s="27" t="s">
        <v>234</v>
      </c>
      <c r="F90" s="27" t="s">
        <v>176</v>
      </c>
      <c r="G90" s="27" t="s">
        <v>237</v>
      </c>
      <c r="H90" s="27" t="s">
        <v>200</v>
      </c>
      <c r="I90" s="27" t="s">
        <v>147</v>
      </c>
      <c r="J90" s="27" t="s">
        <v>236</v>
      </c>
      <c r="K90" s="28" t="s">
        <v>58</v>
      </c>
      <c r="L90" s="29" t="s">
        <v>432</v>
      </c>
      <c r="M90" s="30">
        <v>4741.4799999999996</v>
      </c>
      <c r="N90" s="30">
        <v>3834.74</v>
      </c>
      <c r="O90" s="30">
        <v>5248.21</v>
      </c>
      <c r="P90" s="30">
        <v>5248.21</v>
      </c>
      <c r="Q90" s="30">
        <v>5248.21</v>
      </c>
    </row>
    <row r="91" spans="2:17" ht="129.75" customHeight="1" x14ac:dyDescent="0.25">
      <c r="B91" s="26" t="s">
        <v>238</v>
      </c>
      <c r="C91" s="26" t="s">
        <v>416</v>
      </c>
      <c r="D91" s="27" t="s">
        <v>143</v>
      </c>
      <c r="E91" s="27" t="s">
        <v>234</v>
      </c>
      <c r="F91" s="27" t="s">
        <v>176</v>
      </c>
      <c r="G91" s="27" t="s">
        <v>239</v>
      </c>
      <c r="H91" s="27" t="s">
        <v>200</v>
      </c>
      <c r="I91" s="27" t="s">
        <v>240</v>
      </c>
      <c r="J91" s="27" t="s">
        <v>236</v>
      </c>
      <c r="K91" s="28" t="s">
        <v>47</v>
      </c>
      <c r="L91" s="29" t="s">
        <v>241</v>
      </c>
      <c r="M91" s="30">
        <v>125.83</v>
      </c>
      <c r="N91" s="30">
        <v>107.95</v>
      </c>
      <c r="O91" s="30">
        <v>55.51</v>
      </c>
      <c r="P91" s="30">
        <v>0</v>
      </c>
      <c r="Q91" s="30">
        <v>0</v>
      </c>
    </row>
    <row r="92" spans="2:17" ht="109.5" customHeight="1" x14ac:dyDescent="0.25">
      <c r="B92" s="26" t="s">
        <v>227</v>
      </c>
      <c r="C92" s="26" t="s">
        <v>416</v>
      </c>
      <c r="D92" s="27" t="s">
        <v>143</v>
      </c>
      <c r="E92" s="27" t="s">
        <v>234</v>
      </c>
      <c r="F92" s="27" t="s">
        <v>176</v>
      </c>
      <c r="G92" s="27" t="s">
        <v>239</v>
      </c>
      <c r="H92" s="27" t="s">
        <v>200</v>
      </c>
      <c r="I92" s="27" t="s">
        <v>240</v>
      </c>
      <c r="J92" s="27" t="s">
        <v>236</v>
      </c>
      <c r="K92" s="28" t="s">
        <v>47</v>
      </c>
      <c r="L92" s="29" t="s">
        <v>229</v>
      </c>
      <c r="M92" s="30">
        <v>10</v>
      </c>
      <c r="N92" s="30">
        <v>10</v>
      </c>
      <c r="O92" s="30">
        <v>0</v>
      </c>
      <c r="P92" s="30">
        <v>0</v>
      </c>
      <c r="Q92" s="30">
        <v>0</v>
      </c>
    </row>
    <row r="93" spans="2:17" ht="120" customHeight="1" x14ac:dyDescent="0.25">
      <c r="B93" s="26" t="s">
        <v>224</v>
      </c>
      <c r="C93" s="26" t="s">
        <v>416</v>
      </c>
      <c r="D93" s="27" t="s">
        <v>143</v>
      </c>
      <c r="E93" s="27" t="s">
        <v>234</v>
      </c>
      <c r="F93" s="27" t="s">
        <v>176</v>
      </c>
      <c r="G93" s="27" t="s">
        <v>242</v>
      </c>
      <c r="H93" s="27" t="s">
        <v>200</v>
      </c>
      <c r="I93" s="27" t="s">
        <v>147</v>
      </c>
      <c r="J93" s="27" t="s">
        <v>236</v>
      </c>
      <c r="K93" s="28" t="s">
        <v>59</v>
      </c>
      <c r="L93" s="29" t="s">
        <v>432</v>
      </c>
      <c r="M93" s="33">
        <v>18786.43</v>
      </c>
      <c r="N93" s="30">
        <v>13543.52</v>
      </c>
      <c r="O93" s="30">
        <v>16128.81</v>
      </c>
      <c r="P93" s="30">
        <v>16128.81</v>
      </c>
      <c r="Q93" s="30">
        <v>16128.81</v>
      </c>
    </row>
    <row r="94" spans="2:17" ht="115.5" customHeight="1" x14ac:dyDescent="0.25">
      <c r="B94" s="26" t="s">
        <v>224</v>
      </c>
      <c r="C94" s="26" t="s">
        <v>416</v>
      </c>
      <c r="D94" s="27" t="s">
        <v>143</v>
      </c>
      <c r="E94" s="27" t="s">
        <v>234</v>
      </c>
      <c r="F94" s="27" t="s">
        <v>225</v>
      </c>
      <c r="G94" s="27" t="s">
        <v>243</v>
      </c>
      <c r="H94" s="27" t="s">
        <v>200</v>
      </c>
      <c r="I94" s="27" t="s">
        <v>147</v>
      </c>
      <c r="J94" s="27" t="s">
        <v>236</v>
      </c>
      <c r="K94" s="28" t="s">
        <v>60</v>
      </c>
      <c r="L94" s="29" t="s">
        <v>432</v>
      </c>
      <c r="M94" s="30">
        <v>235.81</v>
      </c>
      <c r="N94" s="30">
        <v>235.81</v>
      </c>
      <c r="O94" s="30">
        <v>237.8</v>
      </c>
      <c r="P94" s="30">
        <v>238.8</v>
      </c>
      <c r="Q94" s="30">
        <v>74</v>
      </c>
    </row>
    <row r="95" spans="2:17" ht="123.75" customHeight="1" x14ac:dyDescent="0.25">
      <c r="B95" s="26" t="s">
        <v>227</v>
      </c>
      <c r="C95" s="26" t="s">
        <v>416</v>
      </c>
      <c r="D95" s="27" t="s">
        <v>143</v>
      </c>
      <c r="E95" s="27" t="s">
        <v>234</v>
      </c>
      <c r="F95" s="27" t="s">
        <v>230</v>
      </c>
      <c r="G95" s="27" t="s">
        <v>244</v>
      </c>
      <c r="H95" s="27" t="s">
        <v>200</v>
      </c>
      <c r="I95" s="27" t="s">
        <v>245</v>
      </c>
      <c r="J95" s="27" t="s">
        <v>236</v>
      </c>
      <c r="K95" s="28" t="s">
        <v>118</v>
      </c>
      <c r="L95" s="29" t="s">
        <v>229</v>
      </c>
      <c r="M95" s="30">
        <v>2880.07</v>
      </c>
      <c r="N95" s="30">
        <v>2160.0500000000002</v>
      </c>
      <c r="O95" s="30">
        <v>2880.07</v>
      </c>
      <c r="P95" s="30">
        <v>2880.07</v>
      </c>
      <c r="Q95" s="30">
        <v>2880.07</v>
      </c>
    </row>
    <row r="96" spans="2:17" s="1" customFormat="1" ht="94.5" customHeight="1" x14ac:dyDescent="0.25">
      <c r="B96" s="90" t="s">
        <v>448</v>
      </c>
      <c r="C96" s="91"/>
      <c r="D96" s="38" t="s">
        <v>143</v>
      </c>
      <c r="E96" s="38" t="s">
        <v>247</v>
      </c>
      <c r="F96" s="38" t="s">
        <v>436</v>
      </c>
      <c r="G96" s="38" t="s">
        <v>437</v>
      </c>
      <c r="H96" s="38" t="s">
        <v>436</v>
      </c>
      <c r="I96" s="38" t="s">
        <v>147</v>
      </c>
      <c r="J96" s="38" t="s">
        <v>437</v>
      </c>
      <c r="K96" s="84" t="s">
        <v>448</v>
      </c>
      <c r="L96" s="40" t="s">
        <v>485</v>
      </c>
      <c r="M96" s="34">
        <f>M97</f>
        <v>2550</v>
      </c>
      <c r="N96" s="34">
        <f>N97</f>
        <v>1913.79</v>
      </c>
      <c r="O96" s="34">
        <f>O97</f>
        <v>1780.36</v>
      </c>
      <c r="P96" s="34">
        <f t="shared" ref="P96:Q96" si="10">P97</f>
        <v>1780.36</v>
      </c>
      <c r="Q96" s="66">
        <f t="shared" si="10"/>
        <v>1780.36</v>
      </c>
    </row>
    <row r="97" spans="2:17" ht="85.5" customHeight="1" x14ac:dyDescent="0.25">
      <c r="B97" s="26" t="s">
        <v>246</v>
      </c>
      <c r="C97" s="26" t="s">
        <v>417</v>
      </c>
      <c r="D97" s="27" t="s">
        <v>143</v>
      </c>
      <c r="E97" s="27" t="s">
        <v>247</v>
      </c>
      <c r="F97" s="27" t="s">
        <v>144</v>
      </c>
      <c r="G97" s="27" t="s">
        <v>436</v>
      </c>
      <c r="H97" s="27" t="s">
        <v>436</v>
      </c>
      <c r="I97" s="27" t="s">
        <v>248</v>
      </c>
      <c r="J97" s="27" t="s">
        <v>236</v>
      </c>
      <c r="K97" s="28" t="s">
        <v>33</v>
      </c>
      <c r="L97" s="40" t="s">
        <v>485</v>
      </c>
      <c r="M97" s="30">
        <f>M98+M99+M100</f>
        <v>2550</v>
      </c>
      <c r="N97" s="30">
        <f>N98+N99+N100</f>
        <v>1913.79</v>
      </c>
      <c r="O97" s="30">
        <f>O98+O99+O100</f>
        <v>1780.36</v>
      </c>
      <c r="P97" s="30">
        <f t="shared" ref="P97:Q97" si="11">P98+P99+P100</f>
        <v>1780.36</v>
      </c>
      <c r="Q97" s="30">
        <f t="shared" si="11"/>
        <v>1780.36</v>
      </c>
    </row>
    <row r="98" spans="2:17" ht="84.75" customHeight="1" x14ac:dyDescent="0.25">
      <c r="B98" s="26" t="s">
        <v>246</v>
      </c>
      <c r="C98" s="26" t="s">
        <v>417</v>
      </c>
      <c r="D98" s="27" t="s">
        <v>143</v>
      </c>
      <c r="E98" s="27" t="s">
        <v>247</v>
      </c>
      <c r="F98" s="27" t="s">
        <v>144</v>
      </c>
      <c r="G98" s="27" t="s">
        <v>146</v>
      </c>
      <c r="H98" s="27" t="s">
        <v>144</v>
      </c>
      <c r="I98" s="27" t="s">
        <v>248</v>
      </c>
      <c r="J98" s="27" t="s">
        <v>236</v>
      </c>
      <c r="K98" s="28" t="s">
        <v>33</v>
      </c>
      <c r="L98" s="40" t="s">
        <v>485</v>
      </c>
      <c r="M98" s="30">
        <v>1171.6600000000001</v>
      </c>
      <c r="N98" s="30">
        <v>846.47</v>
      </c>
      <c r="O98" s="30">
        <v>848.07</v>
      </c>
      <c r="P98" s="30">
        <v>848.07</v>
      </c>
      <c r="Q98" s="30">
        <v>848.07</v>
      </c>
    </row>
    <row r="99" spans="2:17" ht="69" customHeight="1" x14ac:dyDescent="0.25">
      <c r="B99" s="26" t="s">
        <v>246</v>
      </c>
      <c r="C99" s="26" t="s">
        <v>417</v>
      </c>
      <c r="D99" s="27" t="s">
        <v>143</v>
      </c>
      <c r="E99" s="27" t="s">
        <v>247</v>
      </c>
      <c r="F99" s="27" t="s">
        <v>144</v>
      </c>
      <c r="G99" s="27" t="s">
        <v>163</v>
      </c>
      <c r="H99" s="27" t="s">
        <v>144</v>
      </c>
      <c r="I99" s="27" t="s">
        <v>248</v>
      </c>
      <c r="J99" s="27" t="s">
        <v>236</v>
      </c>
      <c r="K99" s="28" t="s">
        <v>34</v>
      </c>
      <c r="L99" s="40" t="s">
        <v>485</v>
      </c>
      <c r="M99" s="30">
        <v>654.34</v>
      </c>
      <c r="N99" s="30">
        <v>541.32000000000005</v>
      </c>
      <c r="O99" s="30">
        <v>511.51</v>
      </c>
      <c r="P99" s="30">
        <v>511.51</v>
      </c>
      <c r="Q99" s="30">
        <v>511.51</v>
      </c>
    </row>
    <row r="100" spans="2:17" ht="66" customHeight="1" x14ac:dyDescent="0.25">
      <c r="B100" s="26" t="s">
        <v>246</v>
      </c>
      <c r="C100" s="26" t="s">
        <v>417</v>
      </c>
      <c r="D100" s="27" t="s">
        <v>143</v>
      </c>
      <c r="E100" s="27" t="s">
        <v>247</v>
      </c>
      <c r="F100" s="27" t="s">
        <v>144</v>
      </c>
      <c r="G100" s="27" t="s">
        <v>249</v>
      </c>
      <c r="H100" s="27" t="s">
        <v>144</v>
      </c>
      <c r="I100" s="27" t="s">
        <v>248</v>
      </c>
      <c r="J100" s="27" t="s">
        <v>236</v>
      </c>
      <c r="K100" s="28" t="s">
        <v>35</v>
      </c>
      <c r="L100" s="40" t="s">
        <v>485</v>
      </c>
      <c r="M100" s="30">
        <v>724</v>
      </c>
      <c r="N100" s="30">
        <v>526</v>
      </c>
      <c r="O100" s="30">
        <v>420.78</v>
      </c>
      <c r="P100" s="30">
        <v>420.78</v>
      </c>
      <c r="Q100" s="30">
        <v>420.78</v>
      </c>
    </row>
    <row r="101" spans="2:17" s="1" customFormat="1" ht="125.25" customHeight="1" x14ac:dyDescent="0.25">
      <c r="B101" s="90" t="s">
        <v>449</v>
      </c>
      <c r="C101" s="91"/>
      <c r="D101" s="38" t="s">
        <v>143</v>
      </c>
      <c r="E101" s="38" t="s">
        <v>250</v>
      </c>
      <c r="F101" s="38" t="s">
        <v>436</v>
      </c>
      <c r="G101" s="38" t="s">
        <v>437</v>
      </c>
      <c r="H101" s="38" t="s">
        <v>436</v>
      </c>
      <c r="I101" s="38" t="s">
        <v>147</v>
      </c>
      <c r="J101" s="38" t="s">
        <v>437</v>
      </c>
      <c r="K101" s="84" t="s">
        <v>449</v>
      </c>
      <c r="L101" s="40"/>
      <c r="M101" s="34">
        <f>M102+M103+M104+M105+M106+M107+M108</f>
        <v>1583.22</v>
      </c>
      <c r="N101" s="34">
        <f>N102+N103+N104+N105+N106+N107+N108</f>
        <v>1265.5899999999999</v>
      </c>
      <c r="O101" s="34">
        <f>O102+O103+O104+O105+O106+O107+O108</f>
        <v>1113.42</v>
      </c>
      <c r="P101" s="34">
        <f t="shared" ref="P101:Q101" si="12">P102+P103+P104+P105+P106+P107+P108</f>
        <v>1126</v>
      </c>
      <c r="Q101" s="34">
        <f t="shared" si="12"/>
        <v>933.72</v>
      </c>
    </row>
    <row r="102" spans="2:17" ht="118.5" customHeight="1" x14ac:dyDescent="0.25">
      <c r="B102" s="26" t="s">
        <v>224</v>
      </c>
      <c r="C102" s="26" t="s">
        <v>418</v>
      </c>
      <c r="D102" s="27" t="s">
        <v>143</v>
      </c>
      <c r="E102" s="27" t="s">
        <v>250</v>
      </c>
      <c r="F102" s="27" t="s">
        <v>144</v>
      </c>
      <c r="G102" s="27" t="s">
        <v>251</v>
      </c>
      <c r="H102" s="27" t="s">
        <v>200</v>
      </c>
      <c r="I102" s="27" t="s">
        <v>252</v>
      </c>
      <c r="J102" s="27" t="s">
        <v>253</v>
      </c>
      <c r="K102" s="28" t="s">
        <v>61</v>
      </c>
      <c r="L102" s="29" t="s">
        <v>432</v>
      </c>
      <c r="M102" s="33">
        <v>94</v>
      </c>
      <c r="N102" s="30">
        <v>76.8</v>
      </c>
      <c r="O102" s="30">
        <v>104.5</v>
      </c>
      <c r="P102" s="30">
        <v>104.5</v>
      </c>
      <c r="Q102" s="30">
        <v>104.5</v>
      </c>
    </row>
    <row r="103" spans="2:17" ht="79.5" customHeight="1" x14ac:dyDescent="0.25">
      <c r="B103" s="26" t="s">
        <v>238</v>
      </c>
      <c r="C103" s="26" t="s">
        <v>418</v>
      </c>
      <c r="D103" s="27" t="s">
        <v>143</v>
      </c>
      <c r="E103" s="27" t="s">
        <v>250</v>
      </c>
      <c r="F103" s="27" t="s">
        <v>144</v>
      </c>
      <c r="G103" s="27" t="s">
        <v>251</v>
      </c>
      <c r="H103" s="27" t="s">
        <v>200</v>
      </c>
      <c r="I103" s="27" t="s">
        <v>254</v>
      </c>
      <c r="J103" s="27" t="s">
        <v>253</v>
      </c>
      <c r="K103" s="28" t="s">
        <v>48</v>
      </c>
      <c r="L103" s="29" t="s">
        <v>241</v>
      </c>
      <c r="M103" s="33">
        <v>839.22</v>
      </c>
      <c r="N103" s="30">
        <v>651.91999999999996</v>
      </c>
      <c r="O103" s="30">
        <v>829.22</v>
      </c>
      <c r="P103" s="30">
        <v>829.22</v>
      </c>
      <c r="Q103" s="30">
        <v>829.22</v>
      </c>
    </row>
    <row r="104" spans="2:17" ht="82.5" customHeight="1" x14ac:dyDescent="0.25">
      <c r="B104" s="26" t="s">
        <v>238</v>
      </c>
      <c r="C104" s="26" t="s">
        <v>418</v>
      </c>
      <c r="D104" s="27" t="s">
        <v>143</v>
      </c>
      <c r="E104" s="27" t="s">
        <v>250</v>
      </c>
      <c r="F104" s="27" t="s">
        <v>145</v>
      </c>
      <c r="G104" s="27" t="s">
        <v>255</v>
      </c>
      <c r="H104" s="27" t="s">
        <v>200</v>
      </c>
      <c r="I104" s="27" t="s">
        <v>149</v>
      </c>
      <c r="J104" s="27" t="s">
        <v>253</v>
      </c>
      <c r="K104" s="28" t="s">
        <v>49</v>
      </c>
      <c r="L104" s="29" t="s">
        <v>241</v>
      </c>
      <c r="M104" s="30">
        <v>230.74</v>
      </c>
      <c r="N104" s="30">
        <v>162.94999999999999</v>
      </c>
      <c r="O104" s="30">
        <v>179.7</v>
      </c>
      <c r="P104" s="30">
        <v>192.28</v>
      </c>
      <c r="Q104" s="30">
        <v>0</v>
      </c>
    </row>
    <row r="105" spans="2:17" ht="86.25" customHeight="1" x14ac:dyDescent="0.25">
      <c r="B105" s="26" t="s">
        <v>256</v>
      </c>
      <c r="C105" s="26" t="s">
        <v>418</v>
      </c>
      <c r="D105" s="27" t="s">
        <v>143</v>
      </c>
      <c r="E105" s="27" t="s">
        <v>250</v>
      </c>
      <c r="F105" s="27" t="s">
        <v>145</v>
      </c>
      <c r="G105" s="27" t="s">
        <v>251</v>
      </c>
      <c r="H105" s="27" t="s">
        <v>200</v>
      </c>
      <c r="I105" s="27" t="s">
        <v>149</v>
      </c>
      <c r="J105" s="27" t="s">
        <v>253</v>
      </c>
      <c r="K105" s="28" t="s">
        <v>46</v>
      </c>
      <c r="L105" s="29" t="s">
        <v>257</v>
      </c>
      <c r="M105" s="30">
        <v>0.41</v>
      </c>
      <c r="N105" s="30">
        <v>0.41</v>
      </c>
      <c r="O105" s="30">
        <v>0</v>
      </c>
      <c r="P105" s="30">
        <v>0</v>
      </c>
      <c r="Q105" s="30">
        <v>0</v>
      </c>
    </row>
    <row r="106" spans="2:17" ht="122.25" customHeight="1" x14ac:dyDescent="0.25">
      <c r="B106" s="26" t="s">
        <v>224</v>
      </c>
      <c r="C106" s="26" t="s">
        <v>418</v>
      </c>
      <c r="D106" s="27" t="s">
        <v>143</v>
      </c>
      <c r="E106" s="27" t="s">
        <v>250</v>
      </c>
      <c r="F106" s="27" t="s">
        <v>145</v>
      </c>
      <c r="G106" s="27" t="s">
        <v>251</v>
      </c>
      <c r="H106" s="27" t="s">
        <v>200</v>
      </c>
      <c r="I106" s="27" t="s">
        <v>149</v>
      </c>
      <c r="J106" s="27" t="s">
        <v>253</v>
      </c>
      <c r="K106" s="28" t="s">
        <v>46</v>
      </c>
      <c r="L106" s="29" t="s">
        <v>432</v>
      </c>
      <c r="M106" s="30">
        <v>38.96</v>
      </c>
      <c r="N106" s="30">
        <v>38.96</v>
      </c>
      <c r="O106" s="30">
        <v>0</v>
      </c>
      <c r="P106" s="30">
        <v>0</v>
      </c>
      <c r="Q106" s="30">
        <v>0</v>
      </c>
    </row>
    <row r="107" spans="2:17" ht="89.25" customHeight="1" x14ac:dyDescent="0.25">
      <c r="B107" s="26" t="s">
        <v>258</v>
      </c>
      <c r="C107" s="26" t="s">
        <v>418</v>
      </c>
      <c r="D107" s="27" t="s">
        <v>143</v>
      </c>
      <c r="E107" s="27" t="s">
        <v>250</v>
      </c>
      <c r="F107" s="27" t="s">
        <v>145</v>
      </c>
      <c r="G107" s="27" t="s">
        <v>251</v>
      </c>
      <c r="H107" s="27" t="s">
        <v>200</v>
      </c>
      <c r="I107" s="27" t="s">
        <v>149</v>
      </c>
      <c r="J107" s="27" t="s">
        <v>253</v>
      </c>
      <c r="K107" s="28" t="s">
        <v>46</v>
      </c>
      <c r="L107" s="29" t="s">
        <v>433</v>
      </c>
      <c r="M107" s="30">
        <v>371.07</v>
      </c>
      <c r="N107" s="30">
        <v>325.73</v>
      </c>
      <c r="O107" s="30">
        <v>0</v>
      </c>
      <c r="P107" s="30">
        <v>0</v>
      </c>
      <c r="Q107" s="30">
        <v>0</v>
      </c>
    </row>
    <row r="108" spans="2:17" ht="92.25" customHeight="1" x14ac:dyDescent="0.25">
      <c r="B108" s="26" t="s">
        <v>227</v>
      </c>
      <c r="C108" s="26" t="s">
        <v>418</v>
      </c>
      <c r="D108" s="27" t="s">
        <v>143</v>
      </c>
      <c r="E108" s="27" t="s">
        <v>250</v>
      </c>
      <c r="F108" s="27" t="s">
        <v>145</v>
      </c>
      <c r="G108" s="27" t="s">
        <v>251</v>
      </c>
      <c r="H108" s="27" t="s">
        <v>200</v>
      </c>
      <c r="I108" s="27" t="s">
        <v>149</v>
      </c>
      <c r="J108" s="27" t="s">
        <v>253</v>
      </c>
      <c r="K108" s="28" t="s">
        <v>46</v>
      </c>
      <c r="L108" s="29" t="s">
        <v>229</v>
      </c>
      <c r="M108" s="30">
        <v>8.82</v>
      </c>
      <c r="N108" s="30">
        <v>8.82</v>
      </c>
      <c r="O108" s="30">
        <v>0</v>
      </c>
      <c r="P108" s="30">
        <v>0</v>
      </c>
      <c r="Q108" s="30">
        <v>0</v>
      </c>
    </row>
    <row r="109" spans="2:17" s="1" customFormat="1" ht="100.5" customHeight="1" x14ac:dyDescent="0.25">
      <c r="B109" s="90" t="s">
        <v>450</v>
      </c>
      <c r="C109" s="91"/>
      <c r="D109" s="38" t="s">
        <v>143</v>
      </c>
      <c r="E109" s="38" t="s">
        <v>259</v>
      </c>
      <c r="F109" s="38" t="s">
        <v>436</v>
      </c>
      <c r="G109" s="38" t="s">
        <v>437</v>
      </c>
      <c r="H109" s="38" t="s">
        <v>436</v>
      </c>
      <c r="I109" s="38" t="s">
        <v>437</v>
      </c>
      <c r="J109" s="38" t="s">
        <v>437</v>
      </c>
      <c r="K109" s="84" t="s">
        <v>450</v>
      </c>
      <c r="L109" s="40" t="s">
        <v>432</v>
      </c>
      <c r="M109" s="34">
        <f>M110+M111+M112+M113</f>
        <v>58539.95</v>
      </c>
      <c r="N109" s="34">
        <f>N110+N111+N112+N113</f>
        <v>56874.080000000002</v>
      </c>
      <c r="O109" s="34">
        <f>O110+O111+O112+O113</f>
        <v>31932.59</v>
      </c>
      <c r="P109" s="34">
        <f t="shared" ref="P109:Q109" si="13">P110+P111+P112+P113</f>
        <v>31062.579999999998</v>
      </c>
      <c r="Q109" s="34">
        <f t="shared" si="13"/>
        <v>30409.01</v>
      </c>
    </row>
    <row r="110" spans="2:17" ht="124.5" customHeight="1" x14ac:dyDescent="0.25">
      <c r="B110" s="26" t="s">
        <v>224</v>
      </c>
      <c r="C110" s="26" t="s">
        <v>419</v>
      </c>
      <c r="D110" s="27" t="s">
        <v>143</v>
      </c>
      <c r="E110" s="27" t="s">
        <v>259</v>
      </c>
      <c r="F110" s="27" t="s">
        <v>145</v>
      </c>
      <c r="G110" s="27" t="s">
        <v>260</v>
      </c>
      <c r="H110" s="27" t="s">
        <v>200</v>
      </c>
      <c r="I110" s="27" t="s">
        <v>147</v>
      </c>
      <c r="J110" s="27" t="s">
        <v>261</v>
      </c>
      <c r="K110" s="28" t="s">
        <v>62</v>
      </c>
      <c r="L110" s="29" t="s">
        <v>432</v>
      </c>
      <c r="M110" s="30">
        <v>31500</v>
      </c>
      <c r="N110" s="30">
        <v>30764.23</v>
      </c>
      <c r="O110" s="30">
        <v>15099.42</v>
      </c>
      <c r="P110" s="30">
        <v>14229.41</v>
      </c>
      <c r="Q110" s="30">
        <v>13575.84</v>
      </c>
    </row>
    <row r="111" spans="2:17" ht="118.5" customHeight="1" x14ac:dyDescent="0.25">
      <c r="B111" s="26" t="s">
        <v>224</v>
      </c>
      <c r="C111" s="26" t="s">
        <v>419</v>
      </c>
      <c r="D111" s="27" t="s">
        <v>143</v>
      </c>
      <c r="E111" s="27" t="s">
        <v>259</v>
      </c>
      <c r="F111" s="27" t="s">
        <v>204</v>
      </c>
      <c r="G111" s="27" t="s">
        <v>182</v>
      </c>
      <c r="H111" s="27" t="s">
        <v>200</v>
      </c>
      <c r="I111" s="27" t="s">
        <v>147</v>
      </c>
      <c r="J111" s="27" t="s">
        <v>262</v>
      </c>
      <c r="K111" s="28" t="s">
        <v>63</v>
      </c>
      <c r="L111" s="29" t="s">
        <v>432</v>
      </c>
      <c r="M111" s="30">
        <v>21820.86</v>
      </c>
      <c r="N111" s="30">
        <v>21325.96</v>
      </c>
      <c r="O111" s="30">
        <v>14935.12</v>
      </c>
      <c r="P111" s="30">
        <v>14935.12</v>
      </c>
      <c r="Q111" s="30">
        <v>14935.12</v>
      </c>
    </row>
    <row r="112" spans="2:17" ht="123" customHeight="1" x14ac:dyDescent="0.25">
      <c r="B112" s="26" t="s">
        <v>224</v>
      </c>
      <c r="C112" s="26" t="s">
        <v>419</v>
      </c>
      <c r="D112" s="27" t="s">
        <v>143</v>
      </c>
      <c r="E112" s="27" t="s">
        <v>259</v>
      </c>
      <c r="F112" s="27" t="s">
        <v>204</v>
      </c>
      <c r="G112" s="27" t="s">
        <v>237</v>
      </c>
      <c r="H112" s="27" t="s">
        <v>200</v>
      </c>
      <c r="I112" s="27" t="s">
        <v>147</v>
      </c>
      <c r="J112" s="27" t="s">
        <v>262</v>
      </c>
      <c r="K112" s="28" t="s">
        <v>64</v>
      </c>
      <c r="L112" s="29" t="s">
        <v>432</v>
      </c>
      <c r="M112" s="30">
        <v>5.0999999999999996</v>
      </c>
      <c r="N112" s="30">
        <v>5.0999999999999996</v>
      </c>
      <c r="O112" s="30">
        <v>0</v>
      </c>
      <c r="P112" s="30">
        <v>0</v>
      </c>
      <c r="Q112" s="30">
        <v>0</v>
      </c>
    </row>
    <row r="113" spans="2:21" ht="123" customHeight="1" x14ac:dyDescent="0.25">
      <c r="B113" s="26" t="s">
        <v>224</v>
      </c>
      <c r="C113" s="26" t="s">
        <v>419</v>
      </c>
      <c r="D113" s="27" t="s">
        <v>143</v>
      </c>
      <c r="E113" s="27" t="s">
        <v>259</v>
      </c>
      <c r="F113" s="27" t="s">
        <v>204</v>
      </c>
      <c r="G113" s="27" t="s">
        <v>263</v>
      </c>
      <c r="H113" s="27" t="s">
        <v>200</v>
      </c>
      <c r="I113" s="27" t="s">
        <v>147</v>
      </c>
      <c r="J113" s="27" t="s">
        <v>262</v>
      </c>
      <c r="K113" s="28" t="s">
        <v>65</v>
      </c>
      <c r="L113" s="29" t="s">
        <v>432</v>
      </c>
      <c r="M113" s="30">
        <v>5213.99</v>
      </c>
      <c r="N113" s="30">
        <v>4778.79</v>
      </c>
      <c r="O113" s="30">
        <v>1898.05</v>
      </c>
      <c r="P113" s="30">
        <v>1898.05</v>
      </c>
      <c r="Q113" s="30">
        <v>1898.05</v>
      </c>
    </row>
    <row r="114" spans="2:21" s="1" customFormat="1" ht="81" customHeight="1" x14ac:dyDescent="0.25">
      <c r="B114" s="90" t="s">
        <v>451</v>
      </c>
      <c r="C114" s="91"/>
      <c r="D114" s="38" t="s">
        <v>143</v>
      </c>
      <c r="E114" s="38" t="s">
        <v>264</v>
      </c>
      <c r="F114" s="38" t="s">
        <v>436</v>
      </c>
      <c r="G114" s="38" t="s">
        <v>437</v>
      </c>
      <c r="H114" s="38" t="s">
        <v>436</v>
      </c>
      <c r="I114" s="38" t="s">
        <v>147</v>
      </c>
      <c r="J114" s="38" t="s">
        <v>437</v>
      </c>
      <c r="K114" s="84" t="s">
        <v>451</v>
      </c>
      <c r="L114" s="40" t="s">
        <v>241</v>
      </c>
      <c r="M114" s="34">
        <f>M115</f>
        <v>6132.22</v>
      </c>
      <c r="N114" s="42">
        <f t="shared" ref="N114:Q114" si="14">N115</f>
        <v>4201.8</v>
      </c>
      <c r="O114" s="34">
        <f t="shared" si="14"/>
        <v>6503.47</v>
      </c>
      <c r="P114" s="34">
        <f t="shared" si="14"/>
        <v>6503.47</v>
      </c>
      <c r="Q114" s="66">
        <f t="shared" si="14"/>
        <v>6503.47</v>
      </c>
    </row>
    <row r="115" spans="2:21" ht="61.5" customHeight="1" x14ac:dyDescent="0.25">
      <c r="B115" s="26" t="s">
        <v>238</v>
      </c>
      <c r="C115" s="26" t="s">
        <v>420</v>
      </c>
      <c r="D115" s="27" t="s">
        <v>143</v>
      </c>
      <c r="E115" s="27" t="s">
        <v>264</v>
      </c>
      <c r="F115" s="27" t="s">
        <v>145</v>
      </c>
      <c r="G115" s="27" t="s">
        <v>235</v>
      </c>
      <c r="H115" s="27" t="s">
        <v>200</v>
      </c>
      <c r="I115" s="27" t="s">
        <v>147</v>
      </c>
      <c r="J115" s="27" t="s">
        <v>265</v>
      </c>
      <c r="K115" s="28" t="s">
        <v>50</v>
      </c>
      <c r="L115" s="29" t="s">
        <v>241</v>
      </c>
      <c r="M115" s="30">
        <v>6132.22</v>
      </c>
      <c r="N115" s="30">
        <v>4201.8</v>
      </c>
      <c r="O115" s="30">
        <v>6503.47</v>
      </c>
      <c r="P115" s="30">
        <v>6503.47</v>
      </c>
      <c r="Q115" s="30">
        <v>6503.47</v>
      </c>
    </row>
    <row r="116" spans="2:21" s="1" customFormat="1" ht="54" customHeight="1" x14ac:dyDescent="0.25">
      <c r="B116" s="98" t="s">
        <v>441</v>
      </c>
      <c r="C116" s="99"/>
      <c r="D116" s="38" t="s">
        <v>143</v>
      </c>
      <c r="E116" s="38" t="s">
        <v>266</v>
      </c>
      <c r="F116" s="38" t="s">
        <v>436</v>
      </c>
      <c r="G116" s="38" t="s">
        <v>442</v>
      </c>
      <c r="H116" s="38" t="s">
        <v>436</v>
      </c>
      <c r="I116" s="38" t="s">
        <v>147</v>
      </c>
      <c r="J116" s="38" t="s">
        <v>437</v>
      </c>
      <c r="K116" s="76" t="s">
        <v>441</v>
      </c>
      <c r="L116" s="40"/>
      <c r="M116" s="34">
        <f>SUM(M117:M188)</f>
        <v>3200.0000000000005</v>
      </c>
      <c r="N116" s="34">
        <f>SUM(N117:N188)</f>
        <v>2904.2900000000004</v>
      </c>
      <c r="O116" s="34">
        <f t="shared" ref="O116:Q116" si="15">SUM(O117:O188)</f>
        <v>2037.32</v>
      </c>
      <c r="P116" s="34">
        <f t="shared" si="15"/>
        <v>2037.32</v>
      </c>
      <c r="Q116" s="34">
        <f t="shared" si="15"/>
        <v>2037.32</v>
      </c>
    </row>
    <row r="117" spans="2:21" ht="157.5" customHeight="1" x14ac:dyDescent="0.25">
      <c r="B117" s="37" t="s">
        <v>439</v>
      </c>
      <c r="C117" s="84" t="s">
        <v>421</v>
      </c>
      <c r="D117" s="38" t="s">
        <v>143</v>
      </c>
      <c r="E117" s="38" t="s">
        <v>266</v>
      </c>
      <c r="F117" s="38" t="s">
        <v>144</v>
      </c>
      <c r="G117" s="38" t="s">
        <v>267</v>
      </c>
      <c r="H117" s="38" t="s">
        <v>144</v>
      </c>
      <c r="I117" s="38" t="s">
        <v>268</v>
      </c>
      <c r="J117" s="38" t="s">
        <v>265</v>
      </c>
      <c r="K117" s="39" t="s">
        <v>51</v>
      </c>
      <c r="L117" s="40" t="s">
        <v>440</v>
      </c>
      <c r="M117" s="34">
        <v>0</v>
      </c>
      <c r="N117" s="41">
        <v>0</v>
      </c>
      <c r="O117" s="34">
        <v>29</v>
      </c>
      <c r="P117" s="34">
        <v>29</v>
      </c>
      <c r="Q117" s="34">
        <v>29</v>
      </c>
      <c r="R117" s="86"/>
      <c r="S117" s="87"/>
      <c r="U117" s="15"/>
    </row>
    <row r="118" spans="2:21" ht="157.5" customHeight="1" x14ac:dyDescent="0.25">
      <c r="B118" s="84" t="s">
        <v>238</v>
      </c>
      <c r="C118" s="84" t="s">
        <v>421</v>
      </c>
      <c r="D118" s="38" t="s">
        <v>143</v>
      </c>
      <c r="E118" s="38" t="s">
        <v>266</v>
      </c>
      <c r="F118" s="38" t="s">
        <v>144</v>
      </c>
      <c r="G118" s="38" t="s">
        <v>267</v>
      </c>
      <c r="H118" s="38" t="s">
        <v>144</v>
      </c>
      <c r="I118" s="38" t="s">
        <v>268</v>
      </c>
      <c r="J118" s="38" t="s">
        <v>265</v>
      </c>
      <c r="K118" s="39" t="s">
        <v>51</v>
      </c>
      <c r="L118" s="40" t="s">
        <v>241</v>
      </c>
      <c r="M118" s="34">
        <v>29</v>
      </c>
      <c r="N118" s="34">
        <v>25.18</v>
      </c>
      <c r="O118" s="34">
        <v>0</v>
      </c>
      <c r="P118" s="34">
        <v>0</v>
      </c>
      <c r="Q118" s="34">
        <v>0</v>
      </c>
      <c r="S118" s="15"/>
    </row>
    <row r="119" spans="2:21" ht="117.75" customHeight="1" x14ac:dyDescent="0.25">
      <c r="B119" s="84" t="s">
        <v>269</v>
      </c>
      <c r="C119" s="84" t="s">
        <v>421</v>
      </c>
      <c r="D119" s="38" t="s">
        <v>143</v>
      </c>
      <c r="E119" s="38" t="s">
        <v>266</v>
      </c>
      <c r="F119" s="38" t="s">
        <v>144</v>
      </c>
      <c r="G119" s="38" t="s">
        <v>267</v>
      </c>
      <c r="H119" s="38" t="s">
        <v>144</v>
      </c>
      <c r="I119" s="38" t="s">
        <v>270</v>
      </c>
      <c r="J119" s="38" t="s">
        <v>265</v>
      </c>
      <c r="K119" s="39" t="s">
        <v>271</v>
      </c>
      <c r="L119" s="40" t="s">
        <v>486</v>
      </c>
      <c r="M119" s="42">
        <v>5</v>
      </c>
      <c r="N119" s="34">
        <v>5</v>
      </c>
      <c r="O119" s="34">
        <v>0</v>
      </c>
      <c r="P119" s="34">
        <v>0</v>
      </c>
      <c r="Q119" s="34">
        <v>0</v>
      </c>
      <c r="S119" s="15"/>
    </row>
    <row r="120" spans="2:21" ht="105.75" customHeight="1" x14ac:dyDescent="0.25">
      <c r="B120" s="84" t="s">
        <v>269</v>
      </c>
      <c r="C120" s="84" t="s">
        <v>421</v>
      </c>
      <c r="D120" s="38" t="s">
        <v>143</v>
      </c>
      <c r="E120" s="38" t="s">
        <v>266</v>
      </c>
      <c r="F120" s="38" t="s">
        <v>144</v>
      </c>
      <c r="G120" s="38" t="s">
        <v>267</v>
      </c>
      <c r="H120" s="38" t="s">
        <v>144</v>
      </c>
      <c r="I120" s="38" t="s">
        <v>272</v>
      </c>
      <c r="J120" s="38" t="s">
        <v>265</v>
      </c>
      <c r="K120" s="39" t="s">
        <v>16</v>
      </c>
      <c r="L120" s="40" t="s">
        <v>486</v>
      </c>
      <c r="M120" s="34">
        <v>2</v>
      </c>
      <c r="N120" s="34">
        <v>1.32</v>
      </c>
      <c r="O120" s="34">
        <v>4.3099999999999996</v>
      </c>
      <c r="P120" s="34">
        <v>4.3099999999999996</v>
      </c>
      <c r="Q120" s="34">
        <v>4.3099999999999996</v>
      </c>
      <c r="S120" s="15"/>
    </row>
    <row r="121" spans="2:21" ht="227.25" customHeight="1" x14ac:dyDescent="0.25">
      <c r="B121" s="84" t="s">
        <v>269</v>
      </c>
      <c r="C121" s="84" t="s">
        <v>421</v>
      </c>
      <c r="D121" s="38" t="s">
        <v>143</v>
      </c>
      <c r="E121" s="38" t="s">
        <v>266</v>
      </c>
      <c r="F121" s="38" t="s">
        <v>144</v>
      </c>
      <c r="G121" s="38" t="s">
        <v>273</v>
      </c>
      <c r="H121" s="38" t="s">
        <v>144</v>
      </c>
      <c r="I121" s="38" t="s">
        <v>274</v>
      </c>
      <c r="J121" s="38" t="s">
        <v>265</v>
      </c>
      <c r="K121" s="39" t="s">
        <v>17</v>
      </c>
      <c r="L121" s="40" t="s">
        <v>486</v>
      </c>
      <c r="M121" s="42">
        <v>2.68</v>
      </c>
      <c r="N121" s="34">
        <v>2</v>
      </c>
      <c r="O121" s="34">
        <v>7.84</v>
      </c>
      <c r="P121" s="34">
        <v>7.84</v>
      </c>
      <c r="Q121" s="34">
        <v>7.84</v>
      </c>
    </row>
    <row r="122" spans="2:21" ht="189.75" customHeight="1" x14ac:dyDescent="0.25">
      <c r="B122" s="37" t="s">
        <v>439</v>
      </c>
      <c r="C122" s="84" t="s">
        <v>421</v>
      </c>
      <c r="D122" s="38" t="s">
        <v>143</v>
      </c>
      <c r="E122" s="38" t="s">
        <v>266</v>
      </c>
      <c r="F122" s="38" t="s">
        <v>144</v>
      </c>
      <c r="G122" s="38" t="s">
        <v>273</v>
      </c>
      <c r="H122" s="38" t="s">
        <v>144</v>
      </c>
      <c r="I122" s="38" t="s">
        <v>275</v>
      </c>
      <c r="J122" s="38" t="s">
        <v>265</v>
      </c>
      <c r="K122" s="39" t="s">
        <v>9</v>
      </c>
      <c r="L122" s="40" t="s">
        <v>440</v>
      </c>
      <c r="M122" s="42">
        <v>0</v>
      </c>
      <c r="N122" s="34">
        <v>0</v>
      </c>
      <c r="O122" s="34">
        <v>2</v>
      </c>
      <c r="P122" s="34">
        <v>2</v>
      </c>
      <c r="Q122" s="34">
        <v>2</v>
      </c>
    </row>
    <row r="123" spans="2:21" ht="180" customHeight="1" x14ac:dyDescent="0.25">
      <c r="B123" s="84" t="s">
        <v>269</v>
      </c>
      <c r="C123" s="84" t="s">
        <v>421</v>
      </c>
      <c r="D123" s="38" t="s">
        <v>143</v>
      </c>
      <c r="E123" s="38" t="s">
        <v>266</v>
      </c>
      <c r="F123" s="38" t="s">
        <v>144</v>
      </c>
      <c r="G123" s="38" t="s">
        <v>273</v>
      </c>
      <c r="H123" s="38" t="s">
        <v>144</v>
      </c>
      <c r="I123" s="38" t="s">
        <v>275</v>
      </c>
      <c r="J123" s="38" t="s">
        <v>265</v>
      </c>
      <c r="K123" s="39" t="s">
        <v>9</v>
      </c>
      <c r="L123" s="40" t="s">
        <v>486</v>
      </c>
      <c r="M123" s="34">
        <v>130</v>
      </c>
      <c r="N123" s="34">
        <v>115.45</v>
      </c>
      <c r="O123" s="34">
        <v>90.58</v>
      </c>
      <c r="P123" s="34">
        <v>90.58</v>
      </c>
      <c r="Q123" s="34">
        <v>90.58</v>
      </c>
    </row>
    <row r="124" spans="2:21" ht="189.75" customHeight="1" x14ac:dyDescent="0.25">
      <c r="B124" s="84" t="s">
        <v>238</v>
      </c>
      <c r="C124" s="84" t="s">
        <v>421</v>
      </c>
      <c r="D124" s="38" t="s">
        <v>143</v>
      </c>
      <c r="E124" s="38" t="s">
        <v>266</v>
      </c>
      <c r="F124" s="38" t="s">
        <v>144</v>
      </c>
      <c r="G124" s="38" t="s">
        <v>273</v>
      </c>
      <c r="H124" s="38" t="s">
        <v>144</v>
      </c>
      <c r="I124" s="38" t="s">
        <v>275</v>
      </c>
      <c r="J124" s="38" t="s">
        <v>265</v>
      </c>
      <c r="K124" s="39" t="s">
        <v>9</v>
      </c>
      <c r="L124" s="40" t="s">
        <v>241</v>
      </c>
      <c r="M124" s="34">
        <v>2</v>
      </c>
      <c r="N124" s="34">
        <v>2</v>
      </c>
      <c r="O124" s="34">
        <v>0</v>
      </c>
      <c r="P124" s="34">
        <v>0</v>
      </c>
      <c r="Q124" s="34">
        <v>0</v>
      </c>
    </row>
    <row r="125" spans="2:21" ht="144.75" customHeight="1" x14ac:dyDescent="0.25">
      <c r="B125" s="37" t="s">
        <v>439</v>
      </c>
      <c r="C125" s="84" t="s">
        <v>421</v>
      </c>
      <c r="D125" s="38" t="s">
        <v>143</v>
      </c>
      <c r="E125" s="38" t="s">
        <v>266</v>
      </c>
      <c r="F125" s="38" t="s">
        <v>144</v>
      </c>
      <c r="G125" s="38" t="s">
        <v>273</v>
      </c>
      <c r="H125" s="38" t="s">
        <v>144</v>
      </c>
      <c r="I125" s="38" t="s">
        <v>276</v>
      </c>
      <c r="J125" s="38" t="s">
        <v>265</v>
      </c>
      <c r="K125" s="39" t="s">
        <v>8</v>
      </c>
      <c r="L125" s="40" t="s">
        <v>440</v>
      </c>
      <c r="M125" s="34">
        <v>0</v>
      </c>
      <c r="N125" s="34">
        <v>0</v>
      </c>
      <c r="O125" s="34">
        <v>13</v>
      </c>
      <c r="P125" s="34">
        <v>13</v>
      </c>
      <c r="Q125" s="34">
        <v>13</v>
      </c>
    </row>
    <row r="126" spans="2:21" ht="140.25" customHeight="1" x14ac:dyDescent="0.25">
      <c r="B126" s="84" t="s">
        <v>269</v>
      </c>
      <c r="C126" s="84" t="s">
        <v>421</v>
      </c>
      <c r="D126" s="38" t="s">
        <v>143</v>
      </c>
      <c r="E126" s="38" t="s">
        <v>266</v>
      </c>
      <c r="F126" s="38" t="s">
        <v>144</v>
      </c>
      <c r="G126" s="38" t="s">
        <v>273</v>
      </c>
      <c r="H126" s="38" t="s">
        <v>144</v>
      </c>
      <c r="I126" s="38" t="s">
        <v>276</v>
      </c>
      <c r="J126" s="38" t="s">
        <v>265</v>
      </c>
      <c r="K126" s="39" t="s">
        <v>8</v>
      </c>
      <c r="L126" s="40" t="s">
        <v>486</v>
      </c>
      <c r="M126" s="34">
        <v>61</v>
      </c>
      <c r="N126" s="34">
        <v>53.24</v>
      </c>
      <c r="O126" s="34">
        <v>39.94</v>
      </c>
      <c r="P126" s="34">
        <v>39.94</v>
      </c>
      <c r="Q126" s="34">
        <v>39.94</v>
      </c>
    </row>
    <row r="127" spans="2:21" ht="131.25" customHeight="1" x14ac:dyDescent="0.25">
      <c r="B127" s="84" t="s">
        <v>238</v>
      </c>
      <c r="C127" s="84" t="s">
        <v>421</v>
      </c>
      <c r="D127" s="38" t="s">
        <v>143</v>
      </c>
      <c r="E127" s="38" t="s">
        <v>266</v>
      </c>
      <c r="F127" s="38" t="s">
        <v>144</v>
      </c>
      <c r="G127" s="38" t="s">
        <v>273</v>
      </c>
      <c r="H127" s="38" t="s">
        <v>144</v>
      </c>
      <c r="I127" s="38" t="s">
        <v>276</v>
      </c>
      <c r="J127" s="38" t="s">
        <v>265</v>
      </c>
      <c r="K127" s="39" t="s">
        <v>8</v>
      </c>
      <c r="L127" s="40" t="s">
        <v>241</v>
      </c>
      <c r="M127" s="34">
        <v>13</v>
      </c>
      <c r="N127" s="42">
        <v>10.210000000000001</v>
      </c>
      <c r="O127" s="34">
        <v>0</v>
      </c>
      <c r="P127" s="34">
        <v>0</v>
      </c>
      <c r="Q127" s="34">
        <v>0</v>
      </c>
    </row>
    <row r="128" spans="2:21" ht="137.25" customHeight="1" x14ac:dyDescent="0.25">
      <c r="B128" s="37" t="s">
        <v>439</v>
      </c>
      <c r="C128" s="84" t="s">
        <v>421</v>
      </c>
      <c r="D128" s="38" t="s">
        <v>143</v>
      </c>
      <c r="E128" s="38" t="s">
        <v>266</v>
      </c>
      <c r="F128" s="38" t="s">
        <v>144</v>
      </c>
      <c r="G128" s="38" t="s">
        <v>273</v>
      </c>
      <c r="H128" s="38" t="s">
        <v>144</v>
      </c>
      <c r="I128" s="38" t="s">
        <v>272</v>
      </c>
      <c r="J128" s="38" t="s">
        <v>265</v>
      </c>
      <c r="K128" s="39" t="s">
        <v>10</v>
      </c>
      <c r="L128" s="40" t="s">
        <v>440</v>
      </c>
      <c r="M128" s="34">
        <v>0</v>
      </c>
      <c r="N128" s="34">
        <v>0</v>
      </c>
      <c r="O128" s="34">
        <v>2.8</v>
      </c>
      <c r="P128" s="34">
        <v>2.8</v>
      </c>
      <c r="Q128" s="34">
        <v>2.8</v>
      </c>
    </row>
    <row r="129" spans="2:17" ht="135.75" customHeight="1" x14ac:dyDescent="0.25">
      <c r="B129" s="84" t="s">
        <v>238</v>
      </c>
      <c r="C129" s="84" t="s">
        <v>421</v>
      </c>
      <c r="D129" s="38" t="s">
        <v>143</v>
      </c>
      <c r="E129" s="38" t="s">
        <v>266</v>
      </c>
      <c r="F129" s="38" t="s">
        <v>144</v>
      </c>
      <c r="G129" s="38" t="s">
        <v>273</v>
      </c>
      <c r="H129" s="38" t="s">
        <v>144</v>
      </c>
      <c r="I129" s="38" t="s">
        <v>272</v>
      </c>
      <c r="J129" s="38" t="s">
        <v>265</v>
      </c>
      <c r="K129" s="39" t="s">
        <v>10</v>
      </c>
      <c r="L129" s="40" t="s">
        <v>241</v>
      </c>
      <c r="M129" s="34">
        <v>2.8</v>
      </c>
      <c r="N129" s="34">
        <v>2.06</v>
      </c>
      <c r="O129" s="34">
        <v>0</v>
      </c>
      <c r="P129" s="34">
        <v>0</v>
      </c>
      <c r="Q129" s="34">
        <v>0</v>
      </c>
    </row>
    <row r="130" spans="2:17" ht="134.25" customHeight="1" x14ac:dyDescent="0.25">
      <c r="B130" s="37" t="s">
        <v>439</v>
      </c>
      <c r="C130" s="84" t="s">
        <v>421</v>
      </c>
      <c r="D130" s="38" t="s">
        <v>143</v>
      </c>
      <c r="E130" s="38" t="s">
        <v>266</v>
      </c>
      <c r="F130" s="38" t="s">
        <v>144</v>
      </c>
      <c r="G130" s="38" t="s">
        <v>273</v>
      </c>
      <c r="H130" s="38" t="s">
        <v>144</v>
      </c>
      <c r="I130" s="38" t="s">
        <v>278</v>
      </c>
      <c r="J130" s="38" t="s">
        <v>265</v>
      </c>
      <c r="K130" s="39" t="s">
        <v>11</v>
      </c>
      <c r="L130" s="40" t="s">
        <v>440</v>
      </c>
      <c r="M130" s="34">
        <v>0</v>
      </c>
      <c r="N130" s="34">
        <v>0</v>
      </c>
      <c r="O130" s="34">
        <v>0.25</v>
      </c>
      <c r="P130" s="34">
        <v>0.25</v>
      </c>
      <c r="Q130" s="34">
        <v>0.25</v>
      </c>
    </row>
    <row r="131" spans="2:17" ht="125.25" customHeight="1" x14ac:dyDescent="0.25">
      <c r="B131" s="84" t="s">
        <v>269</v>
      </c>
      <c r="C131" s="84" t="s">
        <v>421</v>
      </c>
      <c r="D131" s="38" t="s">
        <v>143</v>
      </c>
      <c r="E131" s="38" t="s">
        <v>266</v>
      </c>
      <c r="F131" s="38" t="s">
        <v>144</v>
      </c>
      <c r="G131" s="38" t="s">
        <v>277</v>
      </c>
      <c r="H131" s="38" t="s">
        <v>144</v>
      </c>
      <c r="I131" s="38" t="s">
        <v>278</v>
      </c>
      <c r="J131" s="38" t="s">
        <v>265</v>
      </c>
      <c r="K131" s="39" t="s">
        <v>11</v>
      </c>
      <c r="L131" s="40" t="s">
        <v>486</v>
      </c>
      <c r="M131" s="34">
        <v>2</v>
      </c>
      <c r="N131" s="34">
        <v>1.35</v>
      </c>
      <c r="O131" s="34">
        <v>2.94</v>
      </c>
      <c r="P131" s="34">
        <v>2.94</v>
      </c>
      <c r="Q131" s="34">
        <v>2.94</v>
      </c>
    </row>
    <row r="132" spans="2:17" ht="128.25" customHeight="1" x14ac:dyDescent="0.25">
      <c r="B132" s="84" t="s">
        <v>238</v>
      </c>
      <c r="C132" s="84" t="s">
        <v>421</v>
      </c>
      <c r="D132" s="38" t="s">
        <v>143</v>
      </c>
      <c r="E132" s="38" t="s">
        <v>266</v>
      </c>
      <c r="F132" s="38" t="s">
        <v>144</v>
      </c>
      <c r="G132" s="38" t="s">
        <v>277</v>
      </c>
      <c r="H132" s="38" t="s">
        <v>144</v>
      </c>
      <c r="I132" s="38" t="s">
        <v>278</v>
      </c>
      <c r="J132" s="38" t="s">
        <v>265</v>
      </c>
      <c r="K132" s="39" t="s">
        <v>11</v>
      </c>
      <c r="L132" s="40" t="s">
        <v>241</v>
      </c>
      <c r="M132" s="34">
        <v>0.25</v>
      </c>
      <c r="N132" s="34">
        <v>0</v>
      </c>
      <c r="O132" s="34">
        <v>0</v>
      </c>
      <c r="P132" s="34">
        <v>0</v>
      </c>
      <c r="Q132" s="34">
        <v>0</v>
      </c>
    </row>
    <row r="133" spans="2:17" s="1" customFormat="1" ht="147" customHeight="1" x14ac:dyDescent="0.25">
      <c r="B133" s="84" t="s">
        <v>269</v>
      </c>
      <c r="C133" s="84" t="s">
        <v>421</v>
      </c>
      <c r="D133" s="38" t="s">
        <v>143</v>
      </c>
      <c r="E133" s="38" t="s">
        <v>266</v>
      </c>
      <c r="F133" s="38" t="s">
        <v>144</v>
      </c>
      <c r="G133" s="38" t="s">
        <v>277</v>
      </c>
      <c r="H133" s="38" t="s">
        <v>144</v>
      </c>
      <c r="I133" s="38" t="s">
        <v>279</v>
      </c>
      <c r="J133" s="38" t="s">
        <v>265</v>
      </c>
      <c r="K133" s="39" t="s">
        <v>280</v>
      </c>
      <c r="L133" s="40" t="s">
        <v>486</v>
      </c>
      <c r="M133" s="34">
        <v>13</v>
      </c>
      <c r="N133" s="34">
        <v>10</v>
      </c>
      <c r="O133" s="34">
        <v>9.26</v>
      </c>
      <c r="P133" s="34">
        <v>9.26</v>
      </c>
      <c r="Q133" s="34">
        <v>9.26</v>
      </c>
    </row>
    <row r="134" spans="2:17" ht="118.5" customHeight="1" x14ac:dyDescent="0.25">
      <c r="B134" s="37" t="s">
        <v>439</v>
      </c>
      <c r="C134" s="84" t="s">
        <v>421</v>
      </c>
      <c r="D134" s="38" t="s">
        <v>143</v>
      </c>
      <c r="E134" s="38" t="s">
        <v>266</v>
      </c>
      <c r="F134" s="38" t="s">
        <v>144</v>
      </c>
      <c r="G134" s="38" t="s">
        <v>277</v>
      </c>
      <c r="H134" s="38" t="s">
        <v>144</v>
      </c>
      <c r="I134" s="38" t="s">
        <v>281</v>
      </c>
      <c r="J134" s="38" t="s">
        <v>265</v>
      </c>
      <c r="K134" s="39" t="s">
        <v>12</v>
      </c>
      <c r="L134" s="40" t="s">
        <v>440</v>
      </c>
      <c r="M134" s="34">
        <v>0</v>
      </c>
      <c r="N134" s="34">
        <v>0</v>
      </c>
      <c r="O134" s="34">
        <v>0.5</v>
      </c>
      <c r="P134" s="34">
        <v>0.5</v>
      </c>
      <c r="Q134" s="34">
        <v>0.5</v>
      </c>
    </row>
    <row r="135" spans="2:17" ht="126.75" customHeight="1" x14ac:dyDescent="0.25">
      <c r="B135" s="84" t="s">
        <v>269</v>
      </c>
      <c r="C135" s="84" t="s">
        <v>421</v>
      </c>
      <c r="D135" s="38" t="s">
        <v>143</v>
      </c>
      <c r="E135" s="38" t="s">
        <v>266</v>
      </c>
      <c r="F135" s="38" t="s">
        <v>144</v>
      </c>
      <c r="G135" s="38" t="s">
        <v>277</v>
      </c>
      <c r="H135" s="38" t="s">
        <v>144</v>
      </c>
      <c r="I135" s="38" t="s">
        <v>281</v>
      </c>
      <c r="J135" s="38" t="s">
        <v>265</v>
      </c>
      <c r="K135" s="39" t="s">
        <v>12</v>
      </c>
      <c r="L135" s="40" t="s">
        <v>486</v>
      </c>
      <c r="M135" s="34">
        <v>15</v>
      </c>
      <c r="N135" s="34">
        <v>11.78</v>
      </c>
      <c r="O135" s="34">
        <v>7.57</v>
      </c>
      <c r="P135" s="34">
        <v>7.57</v>
      </c>
      <c r="Q135" s="34">
        <v>7.57</v>
      </c>
    </row>
    <row r="136" spans="2:17" ht="117.75" customHeight="1" x14ac:dyDescent="0.25">
      <c r="B136" s="84" t="s">
        <v>238</v>
      </c>
      <c r="C136" s="84" t="s">
        <v>421</v>
      </c>
      <c r="D136" s="38" t="s">
        <v>143</v>
      </c>
      <c r="E136" s="38" t="s">
        <v>266</v>
      </c>
      <c r="F136" s="38" t="s">
        <v>144</v>
      </c>
      <c r="G136" s="38" t="s">
        <v>277</v>
      </c>
      <c r="H136" s="38" t="s">
        <v>144</v>
      </c>
      <c r="I136" s="38" t="s">
        <v>281</v>
      </c>
      <c r="J136" s="38" t="s">
        <v>265</v>
      </c>
      <c r="K136" s="39" t="s">
        <v>12</v>
      </c>
      <c r="L136" s="40" t="s">
        <v>241</v>
      </c>
      <c r="M136" s="34">
        <v>0.5</v>
      </c>
      <c r="N136" s="34">
        <v>0.39</v>
      </c>
      <c r="O136" s="34">
        <v>0</v>
      </c>
      <c r="P136" s="34">
        <v>0</v>
      </c>
      <c r="Q136" s="34">
        <v>0</v>
      </c>
    </row>
    <row r="137" spans="2:17" ht="150.75" customHeight="1" x14ac:dyDescent="0.25">
      <c r="B137" s="84" t="s">
        <v>269</v>
      </c>
      <c r="C137" s="84" t="s">
        <v>421</v>
      </c>
      <c r="D137" s="38" t="s">
        <v>143</v>
      </c>
      <c r="E137" s="38" t="s">
        <v>266</v>
      </c>
      <c r="F137" s="38" t="s">
        <v>144</v>
      </c>
      <c r="G137" s="38" t="s">
        <v>282</v>
      </c>
      <c r="H137" s="38" t="s">
        <v>144</v>
      </c>
      <c r="I137" s="38" t="s">
        <v>283</v>
      </c>
      <c r="J137" s="38" t="s">
        <v>265</v>
      </c>
      <c r="K137" s="39" t="s">
        <v>18</v>
      </c>
      <c r="L137" s="40" t="s">
        <v>486</v>
      </c>
      <c r="M137" s="34">
        <v>7.16</v>
      </c>
      <c r="N137" s="34">
        <v>4.97</v>
      </c>
      <c r="O137" s="34">
        <v>6.41</v>
      </c>
      <c r="P137" s="34">
        <v>6.41</v>
      </c>
      <c r="Q137" s="34">
        <v>6.41</v>
      </c>
    </row>
    <row r="138" spans="2:17" ht="150" customHeight="1" x14ac:dyDescent="0.25">
      <c r="B138" s="84" t="s">
        <v>269</v>
      </c>
      <c r="C138" s="84" t="s">
        <v>421</v>
      </c>
      <c r="D138" s="38" t="s">
        <v>143</v>
      </c>
      <c r="E138" s="38" t="s">
        <v>266</v>
      </c>
      <c r="F138" s="38" t="s">
        <v>144</v>
      </c>
      <c r="G138" s="38" t="s">
        <v>282</v>
      </c>
      <c r="H138" s="38" t="s">
        <v>144</v>
      </c>
      <c r="I138" s="38" t="s">
        <v>284</v>
      </c>
      <c r="J138" s="38" t="s">
        <v>265</v>
      </c>
      <c r="K138" s="39" t="s">
        <v>19</v>
      </c>
      <c r="L138" s="40" t="s">
        <v>486</v>
      </c>
      <c r="M138" s="34">
        <v>66</v>
      </c>
      <c r="N138" s="34">
        <v>55</v>
      </c>
      <c r="O138" s="34">
        <v>23.37</v>
      </c>
      <c r="P138" s="34">
        <v>23.37</v>
      </c>
      <c r="Q138" s="34">
        <v>23.37</v>
      </c>
    </row>
    <row r="139" spans="2:17" ht="114.75" customHeight="1" x14ac:dyDescent="0.25">
      <c r="B139" s="84" t="s">
        <v>269</v>
      </c>
      <c r="C139" s="84" t="s">
        <v>421</v>
      </c>
      <c r="D139" s="38" t="s">
        <v>143</v>
      </c>
      <c r="E139" s="38" t="s">
        <v>266</v>
      </c>
      <c r="F139" s="38" t="s">
        <v>144</v>
      </c>
      <c r="G139" s="38" t="s">
        <v>285</v>
      </c>
      <c r="H139" s="38" t="s">
        <v>144</v>
      </c>
      <c r="I139" s="38" t="s">
        <v>272</v>
      </c>
      <c r="J139" s="38" t="s">
        <v>265</v>
      </c>
      <c r="K139" s="39" t="s">
        <v>20</v>
      </c>
      <c r="L139" s="40" t="s">
        <v>486</v>
      </c>
      <c r="M139" s="34">
        <v>1.5</v>
      </c>
      <c r="N139" s="34">
        <v>1</v>
      </c>
      <c r="O139" s="34">
        <v>2.9</v>
      </c>
      <c r="P139" s="34">
        <v>2.9</v>
      </c>
      <c r="Q139" s="34">
        <v>2.9</v>
      </c>
    </row>
    <row r="140" spans="2:17" ht="87" customHeight="1" x14ac:dyDescent="0.25">
      <c r="B140" s="84" t="s">
        <v>269</v>
      </c>
      <c r="C140" s="84" t="s">
        <v>421</v>
      </c>
      <c r="D140" s="38" t="s">
        <v>143</v>
      </c>
      <c r="E140" s="38" t="s">
        <v>266</v>
      </c>
      <c r="F140" s="38" t="s">
        <v>144</v>
      </c>
      <c r="G140" s="38" t="s">
        <v>286</v>
      </c>
      <c r="H140" s="38" t="s">
        <v>144</v>
      </c>
      <c r="I140" s="38" t="s">
        <v>287</v>
      </c>
      <c r="J140" s="38" t="s">
        <v>265</v>
      </c>
      <c r="K140" s="39" t="s">
        <v>288</v>
      </c>
      <c r="L140" s="40" t="s">
        <v>486</v>
      </c>
      <c r="M140" s="34">
        <v>3.77</v>
      </c>
      <c r="N140" s="34">
        <v>3.3</v>
      </c>
      <c r="O140" s="34">
        <v>2.41</v>
      </c>
      <c r="P140" s="34">
        <v>2.41</v>
      </c>
      <c r="Q140" s="34">
        <v>2.41</v>
      </c>
    </row>
    <row r="141" spans="2:17" ht="105" customHeight="1" x14ac:dyDescent="0.25">
      <c r="B141" s="84" t="s">
        <v>269</v>
      </c>
      <c r="C141" s="84" t="s">
        <v>421</v>
      </c>
      <c r="D141" s="38" t="s">
        <v>143</v>
      </c>
      <c r="E141" s="38" t="s">
        <v>266</v>
      </c>
      <c r="F141" s="38" t="s">
        <v>144</v>
      </c>
      <c r="G141" s="38" t="s">
        <v>289</v>
      </c>
      <c r="H141" s="38" t="s">
        <v>144</v>
      </c>
      <c r="I141" s="38" t="s">
        <v>272</v>
      </c>
      <c r="J141" s="38" t="s">
        <v>265</v>
      </c>
      <c r="K141" s="39" t="s">
        <v>290</v>
      </c>
      <c r="L141" s="40" t="s">
        <v>486</v>
      </c>
      <c r="M141" s="34">
        <v>0.6</v>
      </c>
      <c r="N141" s="34">
        <v>0.5</v>
      </c>
      <c r="O141" s="34">
        <v>0</v>
      </c>
      <c r="P141" s="34">
        <v>0</v>
      </c>
      <c r="Q141" s="34">
        <v>0</v>
      </c>
    </row>
    <row r="142" spans="2:17" ht="139.5" customHeight="1" x14ac:dyDescent="0.25">
      <c r="B142" s="84" t="s">
        <v>269</v>
      </c>
      <c r="C142" s="84" t="s">
        <v>421</v>
      </c>
      <c r="D142" s="38" t="s">
        <v>143</v>
      </c>
      <c r="E142" s="38" t="s">
        <v>266</v>
      </c>
      <c r="F142" s="38" t="s">
        <v>144</v>
      </c>
      <c r="G142" s="38" t="s">
        <v>291</v>
      </c>
      <c r="H142" s="38" t="s">
        <v>144</v>
      </c>
      <c r="I142" s="38" t="s">
        <v>292</v>
      </c>
      <c r="J142" s="38" t="s">
        <v>265</v>
      </c>
      <c r="K142" s="39" t="s">
        <v>21</v>
      </c>
      <c r="L142" s="40" t="s">
        <v>486</v>
      </c>
      <c r="M142" s="34">
        <v>16</v>
      </c>
      <c r="N142" s="42">
        <v>11.77</v>
      </c>
      <c r="O142" s="34">
        <v>14.37</v>
      </c>
      <c r="P142" s="34">
        <v>14.37</v>
      </c>
      <c r="Q142" s="34">
        <v>14.37</v>
      </c>
    </row>
    <row r="143" spans="2:17" ht="135.75" customHeight="1" x14ac:dyDescent="0.25">
      <c r="B143" s="84" t="s">
        <v>269</v>
      </c>
      <c r="C143" s="84" t="s">
        <v>421</v>
      </c>
      <c r="D143" s="38" t="s">
        <v>143</v>
      </c>
      <c r="E143" s="38" t="s">
        <v>266</v>
      </c>
      <c r="F143" s="38" t="s">
        <v>144</v>
      </c>
      <c r="G143" s="38" t="s">
        <v>291</v>
      </c>
      <c r="H143" s="38" t="s">
        <v>144</v>
      </c>
      <c r="I143" s="38" t="s">
        <v>293</v>
      </c>
      <c r="J143" s="38" t="s">
        <v>265</v>
      </c>
      <c r="K143" s="39" t="s">
        <v>21</v>
      </c>
      <c r="L143" s="40" t="s">
        <v>486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</row>
    <row r="144" spans="2:17" ht="150" customHeight="1" x14ac:dyDescent="0.25">
      <c r="B144" s="84" t="s">
        <v>269</v>
      </c>
      <c r="C144" s="84" t="s">
        <v>421</v>
      </c>
      <c r="D144" s="38" t="s">
        <v>143</v>
      </c>
      <c r="E144" s="38" t="s">
        <v>266</v>
      </c>
      <c r="F144" s="38" t="s">
        <v>144</v>
      </c>
      <c r="G144" s="38" t="s">
        <v>291</v>
      </c>
      <c r="H144" s="38" t="s">
        <v>144</v>
      </c>
      <c r="I144" s="38" t="s">
        <v>276</v>
      </c>
      <c r="J144" s="38" t="s">
        <v>265</v>
      </c>
      <c r="K144" s="39" t="s">
        <v>30</v>
      </c>
      <c r="L144" s="40" t="s">
        <v>486</v>
      </c>
      <c r="M144" s="34">
        <v>0.5</v>
      </c>
      <c r="N144" s="34">
        <v>0.25</v>
      </c>
      <c r="O144" s="34">
        <v>2.2000000000000002</v>
      </c>
      <c r="P144" s="34">
        <v>2.2000000000000002</v>
      </c>
      <c r="Q144" s="34">
        <v>2.2000000000000002</v>
      </c>
    </row>
    <row r="145" spans="2:17" ht="144" customHeight="1" x14ac:dyDescent="0.25">
      <c r="B145" s="84" t="s">
        <v>269</v>
      </c>
      <c r="C145" s="84" t="s">
        <v>421</v>
      </c>
      <c r="D145" s="38" t="s">
        <v>143</v>
      </c>
      <c r="E145" s="38" t="s">
        <v>266</v>
      </c>
      <c r="F145" s="38" t="s">
        <v>144</v>
      </c>
      <c r="G145" s="38" t="s">
        <v>291</v>
      </c>
      <c r="H145" s="38" t="s">
        <v>144</v>
      </c>
      <c r="I145" s="38" t="s">
        <v>294</v>
      </c>
      <c r="J145" s="38" t="s">
        <v>265</v>
      </c>
      <c r="K145" s="39" t="s">
        <v>21</v>
      </c>
      <c r="L145" s="40" t="s">
        <v>486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</row>
    <row r="146" spans="2:17" ht="141" customHeight="1" x14ac:dyDescent="0.25">
      <c r="B146" s="84" t="s">
        <v>269</v>
      </c>
      <c r="C146" s="84" t="s">
        <v>421</v>
      </c>
      <c r="D146" s="38" t="s">
        <v>143</v>
      </c>
      <c r="E146" s="38" t="s">
        <v>266</v>
      </c>
      <c r="F146" s="38" t="s">
        <v>144</v>
      </c>
      <c r="G146" s="38" t="s">
        <v>291</v>
      </c>
      <c r="H146" s="38" t="s">
        <v>144</v>
      </c>
      <c r="I146" s="38" t="s">
        <v>272</v>
      </c>
      <c r="J146" s="38" t="s">
        <v>265</v>
      </c>
      <c r="K146" s="39" t="s">
        <v>21</v>
      </c>
      <c r="L146" s="40" t="s">
        <v>486</v>
      </c>
      <c r="M146" s="34">
        <v>13</v>
      </c>
      <c r="N146" s="34">
        <v>8.51</v>
      </c>
      <c r="O146" s="34">
        <v>13.32</v>
      </c>
      <c r="P146" s="34">
        <v>13.32</v>
      </c>
      <c r="Q146" s="34">
        <v>13.32</v>
      </c>
    </row>
    <row r="147" spans="2:17" ht="180.75" customHeight="1" x14ac:dyDescent="0.25">
      <c r="B147" s="84" t="s">
        <v>269</v>
      </c>
      <c r="C147" s="84" t="s">
        <v>421</v>
      </c>
      <c r="D147" s="38" t="s">
        <v>143</v>
      </c>
      <c r="E147" s="38" t="s">
        <v>266</v>
      </c>
      <c r="F147" s="38" t="s">
        <v>144</v>
      </c>
      <c r="G147" s="38" t="s">
        <v>295</v>
      </c>
      <c r="H147" s="38" t="s">
        <v>144</v>
      </c>
      <c r="I147" s="38" t="s">
        <v>296</v>
      </c>
      <c r="J147" s="38" t="s">
        <v>265</v>
      </c>
      <c r="K147" s="39" t="s">
        <v>297</v>
      </c>
      <c r="L147" s="40" t="s">
        <v>486</v>
      </c>
      <c r="M147" s="34">
        <v>0.5</v>
      </c>
      <c r="N147" s="34">
        <v>0.3</v>
      </c>
      <c r="O147" s="34">
        <v>3.06</v>
      </c>
      <c r="P147" s="34">
        <v>3.06</v>
      </c>
      <c r="Q147" s="34">
        <v>3.06</v>
      </c>
    </row>
    <row r="148" spans="2:17" ht="165" customHeight="1" x14ac:dyDescent="0.25">
      <c r="B148" s="84" t="s">
        <v>269</v>
      </c>
      <c r="C148" s="84" t="s">
        <v>421</v>
      </c>
      <c r="D148" s="38" t="s">
        <v>143</v>
      </c>
      <c r="E148" s="38" t="s">
        <v>266</v>
      </c>
      <c r="F148" s="38" t="s">
        <v>144</v>
      </c>
      <c r="G148" s="38" t="s">
        <v>295</v>
      </c>
      <c r="H148" s="38" t="s">
        <v>144</v>
      </c>
      <c r="I148" s="38" t="s">
        <v>298</v>
      </c>
      <c r="J148" s="38" t="s">
        <v>265</v>
      </c>
      <c r="K148" s="39" t="s">
        <v>22</v>
      </c>
      <c r="L148" s="40" t="s">
        <v>486</v>
      </c>
      <c r="M148" s="34">
        <v>3</v>
      </c>
      <c r="N148" s="34">
        <v>2.15</v>
      </c>
      <c r="O148" s="34">
        <v>2.73</v>
      </c>
      <c r="P148" s="34">
        <v>2.73</v>
      </c>
      <c r="Q148" s="34">
        <v>2.73</v>
      </c>
    </row>
    <row r="149" spans="2:17" ht="168.75" customHeight="1" x14ac:dyDescent="0.25">
      <c r="B149" s="84" t="s">
        <v>269</v>
      </c>
      <c r="C149" s="84" t="s">
        <v>421</v>
      </c>
      <c r="D149" s="38" t="s">
        <v>143</v>
      </c>
      <c r="E149" s="38" t="s">
        <v>266</v>
      </c>
      <c r="F149" s="38" t="s">
        <v>144</v>
      </c>
      <c r="G149" s="38" t="s">
        <v>295</v>
      </c>
      <c r="H149" s="38" t="s">
        <v>144</v>
      </c>
      <c r="I149" s="38" t="s">
        <v>272</v>
      </c>
      <c r="J149" s="38" t="s">
        <v>265</v>
      </c>
      <c r="K149" s="39" t="s">
        <v>22</v>
      </c>
      <c r="L149" s="40" t="s">
        <v>486</v>
      </c>
      <c r="M149" s="34">
        <v>0</v>
      </c>
      <c r="N149" s="34">
        <v>0</v>
      </c>
      <c r="O149" s="34">
        <v>5.13</v>
      </c>
      <c r="P149" s="34">
        <v>5.13</v>
      </c>
      <c r="Q149" s="34">
        <v>5.13</v>
      </c>
    </row>
    <row r="150" spans="2:17" ht="174" customHeight="1" x14ac:dyDescent="0.25">
      <c r="B150" s="84" t="s">
        <v>269</v>
      </c>
      <c r="C150" s="84" t="s">
        <v>421</v>
      </c>
      <c r="D150" s="38" t="s">
        <v>438</v>
      </c>
      <c r="E150" s="38" t="s">
        <v>266</v>
      </c>
      <c r="F150" s="38" t="s">
        <v>144</v>
      </c>
      <c r="G150" s="38" t="s">
        <v>228</v>
      </c>
      <c r="H150" s="38" t="s">
        <v>144</v>
      </c>
      <c r="I150" s="38" t="s">
        <v>300</v>
      </c>
      <c r="J150" s="38" t="s">
        <v>265</v>
      </c>
      <c r="K150" s="39" t="s">
        <v>23</v>
      </c>
      <c r="L150" s="40" t="s">
        <v>486</v>
      </c>
      <c r="M150" s="34">
        <v>0</v>
      </c>
      <c r="N150" s="34">
        <v>0</v>
      </c>
      <c r="O150" s="34">
        <v>2.2999999999999998</v>
      </c>
      <c r="P150" s="34">
        <v>2.2999999999999998</v>
      </c>
      <c r="Q150" s="34">
        <v>2.2999999999999998</v>
      </c>
    </row>
    <row r="151" spans="2:17" ht="196.5" customHeight="1" x14ac:dyDescent="0.25">
      <c r="B151" s="84" t="s">
        <v>269</v>
      </c>
      <c r="C151" s="84" t="s">
        <v>421</v>
      </c>
      <c r="D151" s="38" t="s">
        <v>143</v>
      </c>
      <c r="E151" s="38" t="s">
        <v>266</v>
      </c>
      <c r="F151" s="38" t="s">
        <v>144</v>
      </c>
      <c r="G151" s="38" t="s">
        <v>228</v>
      </c>
      <c r="H151" s="38" t="s">
        <v>144</v>
      </c>
      <c r="I151" s="38" t="s">
        <v>274</v>
      </c>
      <c r="J151" s="38" t="s">
        <v>265</v>
      </c>
      <c r="K151" s="39" t="s">
        <v>31</v>
      </c>
      <c r="L151" s="40" t="s">
        <v>486</v>
      </c>
      <c r="M151" s="42">
        <v>1.2</v>
      </c>
      <c r="N151" s="34">
        <v>1.01</v>
      </c>
      <c r="O151" s="34">
        <v>2.5499999999999998</v>
      </c>
      <c r="P151" s="34">
        <v>2.5499999999999998</v>
      </c>
      <c r="Q151" s="34">
        <v>2.5499999999999998</v>
      </c>
    </row>
    <row r="152" spans="2:17" ht="119.25" customHeight="1" x14ac:dyDescent="0.25">
      <c r="B152" s="84" t="s">
        <v>269</v>
      </c>
      <c r="C152" s="84" t="s">
        <v>421</v>
      </c>
      <c r="D152" s="38" t="s">
        <v>143</v>
      </c>
      <c r="E152" s="38" t="s">
        <v>266</v>
      </c>
      <c r="F152" s="38" t="s">
        <v>144</v>
      </c>
      <c r="G152" s="38" t="s">
        <v>228</v>
      </c>
      <c r="H152" s="38" t="s">
        <v>144</v>
      </c>
      <c r="I152" s="38" t="s">
        <v>272</v>
      </c>
      <c r="J152" s="38" t="s">
        <v>265</v>
      </c>
      <c r="K152" s="39" t="s">
        <v>24</v>
      </c>
      <c r="L152" s="40" t="s">
        <v>486</v>
      </c>
      <c r="M152" s="34">
        <v>10.62</v>
      </c>
      <c r="N152" s="34">
        <v>8.35</v>
      </c>
      <c r="O152" s="34">
        <v>6.21</v>
      </c>
      <c r="P152" s="34">
        <v>6.21</v>
      </c>
      <c r="Q152" s="34">
        <v>6.21</v>
      </c>
    </row>
    <row r="153" spans="2:17" ht="226.5" customHeight="1" x14ac:dyDescent="0.25">
      <c r="B153" s="84" t="s">
        <v>269</v>
      </c>
      <c r="C153" s="84" t="s">
        <v>421</v>
      </c>
      <c r="D153" s="38" t="s">
        <v>143</v>
      </c>
      <c r="E153" s="38" t="s">
        <v>266</v>
      </c>
      <c r="F153" s="38" t="s">
        <v>144</v>
      </c>
      <c r="G153" s="38" t="s">
        <v>299</v>
      </c>
      <c r="H153" s="38" t="s">
        <v>144</v>
      </c>
      <c r="I153" s="38" t="s">
        <v>296</v>
      </c>
      <c r="J153" s="38" t="s">
        <v>265</v>
      </c>
      <c r="K153" s="39" t="s">
        <v>25</v>
      </c>
      <c r="L153" s="40" t="s">
        <v>486</v>
      </c>
      <c r="M153" s="34">
        <v>50</v>
      </c>
      <c r="N153" s="34">
        <v>48.97</v>
      </c>
      <c r="O153" s="34">
        <v>119.47</v>
      </c>
      <c r="P153" s="34">
        <v>119.47</v>
      </c>
      <c r="Q153" s="34">
        <v>119.47</v>
      </c>
    </row>
    <row r="154" spans="2:17" ht="245.25" customHeight="1" x14ac:dyDescent="0.25">
      <c r="B154" s="84" t="s">
        <v>269</v>
      </c>
      <c r="C154" s="84" t="s">
        <v>421</v>
      </c>
      <c r="D154" s="38" t="s">
        <v>143</v>
      </c>
      <c r="E154" s="38" t="s">
        <v>266</v>
      </c>
      <c r="F154" s="38" t="s">
        <v>144</v>
      </c>
      <c r="G154" s="38" t="s">
        <v>299</v>
      </c>
      <c r="H154" s="38" t="s">
        <v>144</v>
      </c>
      <c r="I154" s="38" t="s">
        <v>300</v>
      </c>
      <c r="J154" s="38" t="s">
        <v>265</v>
      </c>
      <c r="K154" s="39" t="s">
        <v>25</v>
      </c>
      <c r="L154" s="40" t="s">
        <v>486</v>
      </c>
      <c r="M154" s="34">
        <v>2</v>
      </c>
      <c r="N154" s="34">
        <v>1.8</v>
      </c>
      <c r="O154" s="34">
        <v>3.78</v>
      </c>
      <c r="P154" s="34">
        <v>3.78</v>
      </c>
      <c r="Q154" s="34">
        <v>3.78</v>
      </c>
    </row>
    <row r="155" spans="2:17" ht="170.25" customHeight="1" x14ac:dyDescent="0.25">
      <c r="B155" s="84" t="s">
        <v>269</v>
      </c>
      <c r="C155" s="84" t="s">
        <v>421</v>
      </c>
      <c r="D155" s="38" t="s">
        <v>143</v>
      </c>
      <c r="E155" s="38" t="s">
        <v>266</v>
      </c>
      <c r="F155" s="38" t="s">
        <v>144</v>
      </c>
      <c r="G155" s="38" t="s">
        <v>299</v>
      </c>
      <c r="H155" s="38" t="s">
        <v>144</v>
      </c>
      <c r="I155" s="38" t="s">
        <v>301</v>
      </c>
      <c r="J155" s="38" t="s">
        <v>265</v>
      </c>
      <c r="K155" s="39" t="s">
        <v>302</v>
      </c>
      <c r="L155" s="40" t="s">
        <v>486</v>
      </c>
      <c r="M155" s="34">
        <v>1.8</v>
      </c>
      <c r="N155" s="34">
        <v>1.5</v>
      </c>
      <c r="O155" s="34">
        <v>4.3099999999999996</v>
      </c>
      <c r="P155" s="34">
        <v>4.3099999999999996</v>
      </c>
      <c r="Q155" s="34">
        <v>4.3099999999999996</v>
      </c>
    </row>
    <row r="156" spans="2:17" ht="126.75" customHeight="1" x14ac:dyDescent="0.25">
      <c r="B156" s="84" t="s">
        <v>269</v>
      </c>
      <c r="C156" s="84" t="s">
        <v>421</v>
      </c>
      <c r="D156" s="38" t="s">
        <v>143</v>
      </c>
      <c r="E156" s="38" t="s">
        <v>266</v>
      </c>
      <c r="F156" s="38" t="s">
        <v>144</v>
      </c>
      <c r="G156" s="38" t="s">
        <v>299</v>
      </c>
      <c r="H156" s="38" t="s">
        <v>144</v>
      </c>
      <c r="I156" s="38" t="s">
        <v>303</v>
      </c>
      <c r="J156" s="38" t="s">
        <v>265</v>
      </c>
      <c r="K156" s="39" t="s">
        <v>26</v>
      </c>
      <c r="L156" s="40" t="s">
        <v>486</v>
      </c>
      <c r="M156" s="34">
        <v>3</v>
      </c>
      <c r="N156" s="34">
        <v>2.5</v>
      </c>
      <c r="O156" s="34">
        <v>5.0199999999999996</v>
      </c>
      <c r="P156" s="34">
        <v>5.0199999999999996</v>
      </c>
      <c r="Q156" s="34">
        <v>5.0199999999999996</v>
      </c>
    </row>
    <row r="157" spans="2:17" ht="81.75" customHeight="1" x14ac:dyDescent="0.25">
      <c r="B157" s="84" t="s">
        <v>238</v>
      </c>
      <c r="C157" s="84" t="s">
        <v>421</v>
      </c>
      <c r="D157" s="38" t="s">
        <v>143</v>
      </c>
      <c r="E157" s="38" t="s">
        <v>266</v>
      </c>
      <c r="F157" s="38" t="s">
        <v>144</v>
      </c>
      <c r="G157" s="38" t="s">
        <v>299</v>
      </c>
      <c r="H157" s="38" t="s">
        <v>144</v>
      </c>
      <c r="I157" s="38" t="s">
        <v>303</v>
      </c>
      <c r="J157" s="38" t="s">
        <v>265</v>
      </c>
      <c r="K157" s="39" t="s">
        <v>26</v>
      </c>
      <c r="L157" s="40" t="s">
        <v>241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</row>
    <row r="158" spans="2:17" ht="144" customHeight="1" x14ac:dyDescent="0.25">
      <c r="B158" s="84" t="s">
        <v>269</v>
      </c>
      <c r="C158" s="84" t="s">
        <v>421</v>
      </c>
      <c r="D158" s="38" t="s">
        <v>143</v>
      </c>
      <c r="E158" s="38" t="s">
        <v>266</v>
      </c>
      <c r="F158" s="38" t="s">
        <v>144</v>
      </c>
      <c r="G158" s="38" t="s">
        <v>299</v>
      </c>
      <c r="H158" s="38" t="s">
        <v>144</v>
      </c>
      <c r="I158" s="38" t="s">
        <v>304</v>
      </c>
      <c r="J158" s="38" t="s">
        <v>265</v>
      </c>
      <c r="K158" s="39" t="s">
        <v>13</v>
      </c>
      <c r="L158" s="40" t="s">
        <v>486</v>
      </c>
      <c r="M158" s="34">
        <v>2.4</v>
      </c>
      <c r="N158" s="34">
        <v>2</v>
      </c>
      <c r="O158" s="34">
        <v>10.68</v>
      </c>
      <c r="P158" s="34">
        <v>10.68</v>
      </c>
      <c r="Q158" s="34">
        <v>10.68</v>
      </c>
    </row>
    <row r="159" spans="2:17" ht="168.75" customHeight="1" x14ac:dyDescent="0.25">
      <c r="B159" s="84" t="s">
        <v>269</v>
      </c>
      <c r="C159" s="84" t="s">
        <v>421</v>
      </c>
      <c r="D159" s="38" t="s">
        <v>143</v>
      </c>
      <c r="E159" s="38" t="s">
        <v>266</v>
      </c>
      <c r="F159" s="38" t="s">
        <v>144</v>
      </c>
      <c r="G159" s="38" t="s">
        <v>299</v>
      </c>
      <c r="H159" s="38" t="s">
        <v>144</v>
      </c>
      <c r="I159" s="38" t="s">
        <v>305</v>
      </c>
      <c r="J159" s="38" t="s">
        <v>265</v>
      </c>
      <c r="K159" s="39" t="s">
        <v>27</v>
      </c>
      <c r="L159" s="40" t="s">
        <v>486</v>
      </c>
      <c r="M159" s="34">
        <v>40</v>
      </c>
      <c r="N159" s="34">
        <v>35</v>
      </c>
      <c r="O159" s="34">
        <v>26.9</v>
      </c>
      <c r="P159" s="34">
        <v>26.9</v>
      </c>
      <c r="Q159" s="34">
        <v>26.9</v>
      </c>
    </row>
    <row r="160" spans="2:17" ht="132.75" customHeight="1" x14ac:dyDescent="0.25">
      <c r="B160" s="37" t="s">
        <v>439</v>
      </c>
      <c r="C160" s="84" t="s">
        <v>421</v>
      </c>
      <c r="D160" s="38" t="s">
        <v>143</v>
      </c>
      <c r="E160" s="38" t="s">
        <v>266</v>
      </c>
      <c r="F160" s="38" t="s">
        <v>144</v>
      </c>
      <c r="G160" s="38" t="s">
        <v>299</v>
      </c>
      <c r="H160" s="38" t="s">
        <v>144</v>
      </c>
      <c r="I160" s="38" t="s">
        <v>306</v>
      </c>
      <c r="J160" s="38" t="s">
        <v>265</v>
      </c>
      <c r="K160" s="39" t="s">
        <v>307</v>
      </c>
      <c r="L160" s="40" t="s">
        <v>440</v>
      </c>
      <c r="M160" s="34">
        <v>0</v>
      </c>
      <c r="N160" s="34">
        <v>0</v>
      </c>
      <c r="O160" s="34">
        <v>1.5</v>
      </c>
      <c r="P160" s="34">
        <v>1.5</v>
      </c>
      <c r="Q160" s="34">
        <v>1.5</v>
      </c>
    </row>
    <row r="161" spans="2:17" ht="141.75" customHeight="1" x14ac:dyDescent="0.25">
      <c r="B161" s="84" t="s">
        <v>238</v>
      </c>
      <c r="C161" s="84" t="s">
        <v>421</v>
      </c>
      <c r="D161" s="38" t="s">
        <v>143</v>
      </c>
      <c r="E161" s="38" t="s">
        <v>266</v>
      </c>
      <c r="F161" s="38" t="s">
        <v>144</v>
      </c>
      <c r="G161" s="38" t="s">
        <v>299</v>
      </c>
      <c r="H161" s="38" t="s">
        <v>144</v>
      </c>
      <c r="I161" s="38" t="s">
        <v>306</v>
      </c>
      <c r="J161" s="38" t="s">
        <v>265</v>
      </c>
      <c r="K161" s="39" t="s">
        <v>307</v>
      </c>
      <c r="L161" s="40" t="s">
        <v>241</v>
      </c>
      <c r="M161" s="34">
        <v>1.5</v>
      </c>
      <c r="N161" s="34">
        <v>1.5</v>
      </c>
      <c r="O161" s="34">
        <v>0</v>
      </c>
      <c r="P161" s="34">
        <v>0</v>
      </c>
      <c r="Q161" s="34">
        <v>0</v>
      </c>
    </row>
    <row r="162" spans="2:17" ht="210" customHeight="1" x14ac:dyDescent="0.25">
      <c r="B162" s="84" t="s">
        <v>269</v>
      </c>
      <c r="C162" s="84" t="s">
        <v>421</v>
      </c>
      <c r="D162" s="38" t="s">
        <v>143</v>
      </c>
      <c r="E162" s="38" t="s">
        <v>266</v>
      </c>
      <c r="F162" s="38" t="s">
        <v>144</v>
      </c>
      <c r="G162" s="38" t="s">
        <v>299</v>
      </c>
      <c r="H162" s="38" t="s">
        <v>144</v>
      </c>
      <c r="I162" s="38" t="s">
        <v>308</v>
      </c>
      <c r="J162" s="38" t="s">
        <v>265</v>
      </c>
      <c r="K162" s="39" t="s">
        <v>309</v>
      </c>
      <c r="L162" s="40" t="s">
        <v>486</v>
      </c>
      <c r="M162" s="34">
        <v>12.3</v>
      </c>
      <c r="N162" s="34">
        <v>10.25</v>
      </c>
      <c r="O162" s="34">
        <v>9.25</v>
      </c>
      <c r="P162" s="34">
        <v>9.25</v>
      </c>
      <c r="Q162" s="34">
        <v>9.25</v>
      </c>
    </row>
    <row r="163" spans="2:17" ht="127.5" customHeight="1" x14ac:dyDescent="0.25">
      <c r="B163" s="84" t="s">
        <v>269</v>
      </c>
      <c r="C163" s="84" t="s">
        <v>421</v>
      </c>
      <c r="D163" s="38" t="s">
        <v>143</v>
      </c>
      <c r="E163" s="38" t="s">
        <v>266</v>
      </c>
      <c r="F163" s="38" t="s">
        <v>144</v>
      </c>
      <c r="G163" s="38" t="s">
        <v>299</v>
      </c>
      <c r="H163" s="38" t="s">
        <v>144</v>
      </c>
      <c r="I163" s="38" t="s">
        <v>272</v>
      </c>
      <c r="J163" s="38" t="s">
        <v>265</v>
      </c>
      <c r="K163" s="39" t="s">
        <v>28</v>
      </c>
      <c r="L163" s="40" t="s">
        <v>486</v>
      </c>
      <c r="M163" s="34">
        <v>12.3</v>
      </c>
      <c r="N163" s="34">
        <v>13</v>
      </c>
      <c r="O163" s="34">
        <v>10.67</v>
      </c>
      <c r="P163" s="34">
        <v>10.67</v>
      </c>
      <c r="Q163" s="34">
        <v>10.67</v>
      </c>
    </row>
    <row r="164" spans="2:17" s="1" customFormat="1" ht="111.75" customHeight="1" x14ac:dyDescent="0.25">
      <c r="B164" s="84" t="s">
        <v>238</v>
      </c>
      <c r="C164" s="84" t="s">
        <v>421</v>
      </c>
      <c r="D164" s="38" t="s">
        <v>143</v>
      </c>
      <c r="E164" s="38" t="s">
        <v>266</v>
      </c>
      <c r="F164" s="38" t="s">
        <v>144</v>
      </c>
      <c r="G164" s="38" t="s">
        <v>299</v>
      </c>
      <c r="H164" s="38" t="s">
        <v>144</v>
      </c>
      <c r="I164" s="38" t="s">
        <v>272</v>
      </c>
      <c r="J164" s="38" t="s">
        <v>265</v>
      </c>
      <c r="K164" s="39" t="s">
        <v>28</v>
      </c>
      <c r="L164" s="40" t="s">
        <v>241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</row>
    <row r="165" spans="2:17" ht="160.5" customHeight="1" x14ac:dyDescent="0.25">
      <c r="B165" s="84" t="s">
        <v>269</v>
      </c>
      <c r="C165" s="84" t="s">
        <v>421</v>
      </c>
      <c r="D165" s="38" t="s">
        <v>143</v>
      </c>
      <c r="E165" s="38" t="s">
        <v>266</v>
      </c>
      <c r="F165" s="38" t="s">
        <v>144</v>
      </c>
      <c r="G165" s="38" t="s">
        <v>310</v>
      </c>
      <c r="H165" s="38" t="s">
        <v>144</v>
      </c>
      <c r="I165" s="38" t="s">
        <v>300</v>
      </c>
      <c r="J165" s="38" t="s">
        <v>265</v>
      </c>
      <c r="K165" s="39" t="s">
        <v>311</v>
      </c>
      <c r="L165" s="40" t="s">
        <v>486</v>
      </c>
      <c r="M165" s="34">
        <v>3</v>
      </c>
      <c r="N165" s="34">
        <v>2.5</v>
      </c>
      <c r="O165" s="34">
        <v>0</v>
      </c>
      <c r="P165" s="34">
        <v>0</v>
      </c>
      <c r="Q165" s="34">
        <v>0</v>
      </c>
    </row>
    <row r="166" spans="2:17" ht="171" customHeight="1" x14ac:dyDescent="0.25">
      <c r="B166" s="84" t="s">
        <v>269</v>
      </c>
      <c r="C166" s="84" t="s">
        <v>421</v>
      </c>
      <c r="D166" s="38" t="s">
        <v>143</v>
      </c>
      <c r="E166" s="38" t="s">
        <v>266</v>
      </c>
      <c r="F166" s="38" t="s">
        <v>144</v>
      </c>
      <c r="G166" s="38" t="s">
        <v>310</v>
      </c>
      <c r="H166" s="38" t="s">
        <v>144</v>
      </c>
      <c r="I166" s="38" t="s">
        <v>274</v>
      </c>
      <c r="J166" s="38" t="s">
        <v>265</v>
      </c>
      <c r="K166" s="39" t="s">
        <v>29</v>
      </c>
      <c r="L166" s="40" t="s">
        <v>486</v>
      </c>
      <c r="M166" s="34">
        <v>12</v>
      </c>
      <c r="N166" s="34">
        <v>10</v>
      </c>
      <c r="O166" s="34">
        <v>6.78</v>
      </c>
      <c r="P166" s="34">
        <v>6.78</v>
      </c>
      <c r="Q166" s="34">
        <v>6.78</v>
      </c>
    </row>
    <row r="167" spans="2:17" ht="164.25" customHeight="1" x14ac:dyDescent="0.25">
      <c r="B167" s="84" t="s">
        <v>269</v>
      </c>
      <c r="C167" s="84" t="s">
        <v>421</v>
      </c>
      <c r="D167" s="38" t="s">
        <v>143</v>
      </c>
      <c r="E167" s="38" t="s">
        <v>266</v>
      </c>
      <c r="F167" s="38" t="s">
        <v>144</v>
      </c>
      <c r="G167" s="38" t="s">
        <v>310</v>
      </c>
      <c r="H167" s="38" t="s">
        <v>144</v>
      </c>
      <c r="I167" s="38" t="s">
        <v>303</v>
      </c>
      <c r="J167" s="38" t="s">
        <v>265</v>
      </c>
      <c r="K167" s="39" t="s">
        <v>29</v>
      </c>
      <c r="L167" s="40" t="s">
        <v>486</v>
      </c>
      <c r="M167" s="34">
        <v>0</v>
      </c>
      <c r="N167" s="34">
        <v>0</v>
      </c>
      <c r="O167" s="34">
        <v>19.84</v>
      </c>
      <c r="P167" s="34">
        <v>19.84</v>
      </c>
      <c r="Q167" s="34">
        <v>19.84</v>
      </c>
    </row>
    <row r="168" spans="2:17" ht="123.75" customHeight="1" x14ac:dyDescent="0.25">
      <c r="B168" s="37" t="s">
        <v>439</v>
      </c>
      <c r="C168" s="84" t="s">
        <v>421</v>
      </c>
      <c r="D168" s="38" t="s">
        <v>143</v>
      </c>
      <c r="E168" s="38" t="s">
        <v>266</v>
      </c>
      <c r="F168" s="38" t="s">
        <v>144</v>
      </c>
      <c r="G168" s="38" t="s">
        <v>310</v>
      </c>
      <c r="H168" s="38" t="s">
        <v>144</v>
      </c>
      <c r="I168" s="38" t="s">
        <v>312</v>
      </c>
      <c r="J168" s="38" t="s">
        <v>265</v>
      </c>
      <c r="K168" s="39" t="s">
        <v>14</v>
      </c>
      <c r="L168" s="40" t="s">
        <v>440</v>
      </c>
      <c r="M168" s="34">
        <v>0</v>
      </c>
      <c r="N168" s="34">
        <v>0</v>
      </c>
      <c r="O168" s="34">
        <v>0.5</v>
      </c>
      <c r="P168" s="34">
        <v>0.5</v>
      </c>
      <c r="Q168" s="34">
        <v>0.5</v>
      </c>
    </row>
    <row r="169" spans="2:17" ht="135" customHeight="1" x14ac:dyDescent="0.25">
      <c r="B169" s="84" t="s">
        <v>269</v>
      </c>
      <c r="C169" s="84" t="s">
        <v>421</v>
      </c>
      <c r="D169" s="38" t="s">
        <v>143</v>
      </c>
      <c r="E169" s="38" t="s">
        <v>266</v>
      </c>
      <c r="F169" s="38" t="s">
        <v>144</v>
      </c>
      <c r="G169" s="38" t="s">
        <v>310</v>
      </c>
      <c r="H169" s="38" t="s">
        <v>144</v>
      </c>
      <c r="I169" s="38" t="s">
        <v>312</v>
      </c>
      <c r="J169" s="38" t="s">
        <v>265</v>
      </c>
      <c r="K169" s="39" t="s">
        <v>14</v>
      </c>
      <c r="L169" s="40" t="s">
        <v>486</v>
      </c>
      <c r="M169" s="34">
        <v>11.97</v>
      </c>
      <c r="N169" s="34">
        <v>8.35</v>
      </c>
      <c r="O169" s="34">
        <v>11.97</v>
      </c>
      <c r="P169" s="34">
        <v>11.97</v>
      </c>
      <c r="Q169" s="34">
        <v>11.97</v>
      </c>
    </row>
    <row r="170" spans="2:17" ht="146.25" customHeight="1" x14ac:dyDescent="0.25">
      <c r="B170" s="84" t="s">
        <v>238</v>
      </c>
      <c r="C170" s="84" t="s">
        <v>421</v>
      </c>
      <c r="D170" s="38" t="s">
        <v>143</v>
      </c>
      <c r="E170" s="38" t="s">
        <v>266</v>
      </c>
      <c r="F170" s="38" t="s">
        <v>144</v>
      </c>
      <c r="G170" s="38" t="s">
        <v>310</v>
      </c>
      <c r="H170" s="38" t="s">
        <v>144</v>
      </c>
      <c r="I170" s="38" t="s">
        <v>312</v>
      </c>
      <c r="J170" s="38" t="s">
        <v>265</v>
      </c>
      <c r="K170" s="39" t="s">
        <v>14</v>
      </c>
      <c r="L170" s="40" t="s">
        <v>241</v>
      </c>
      <c r="M170" s="34">
        <v>0.5</v>
      </c>
      <c r="N170" s="34">
        <v>0.28999999999999998</v>
      </c>
      <c r="O170" s="34">
        <v>0</v>
      </c>
      <c r="P170" s="34">
        <v>0</v>
      </c>
      <c r="Q170" s="34">
        <v>0</v>
      </c>
    </row>
    <row r="171" spans="2:17" ht="123.75" customHeight="1" x14ac:dyDescent="0.25">
      <c r="B171" s="37" t="s">
        <v>439</v>
      </c>
      <c r="C171" s="84" t="s">
        <v>421</v>
      </c>
      <c r="D171" s="38" t="s">
        <v>143</v>
      </c>
      <c r="E171" s="38" t="s">
        <v>266</v>
      </c>
      <c r="F171" s="38" t="s">
        <v>144</v>
      </c>
      <c r="G171" s="38" t="s">
        <v>310</v>
      </c>
      <c r="H171" s="38" t="s">
        <v>144</v>
      </c>
      <c r="I171" s="38" t="s">
        <v>272</v>
      </c>
      <c r="J171" s="38" t="s">
        <v>265</v>
      </c>
      <c r="K171" s="39" t="s">
        <v>15</v>
      </c>
      <c r="L171" s="40" t="s">
        <v>440</v>
      </c>
      <c r="M171" s="34">
        <v>0</v>
      </c>
      <c r="N171" s="34">
        <v>0</v>
      </c>
      <c r="O171" s="42">
        <v>9</v>
      </c>
      <c r="P171" s="42">
        <v>9</v>
      </c>
      <c r="Q171" s="42">
        <v>9</v>
      </c>
    </row>
    <row r="172" spans="2:17" ht="133.5" customHeight="1" x14ac:dyDescent="0.25">
      <c r="B172" s="84" t="s">
        <v>269</v>
      </c>
      <c r="C172" s="84" t="s">
        <v>421</v>
      </c>
      <c r="D172" s="38" t="s">
        <v>143</v>
      </c>
      <c r="E172" s="38" t="s">
        <v>266</v>
      </c>
      <c r="F172" s="38" t="s">
        <v>144</v>
      </c>
      <c r="G172" s="38" t="s">
        <v>310</v>
      </c>
      <c r="H172" s="38" t="s">
        <v>144</v>
      </c>
      <c r="I172" s="38" t="s">
        <v>272</v>
      </c>
      <c r="J172" s="38" t="s">
        <v>265</v>
      </c>
      <c r="K172" s="39" t="s">
        <v>15</v>
      </c>
      <c r="L172" s="40" t="s">
        <v>486</v>
      </c>
      <c r="M172" s="34">
        <v>1052.3399999999999</v>
      </c>
      <c r="N172" s="34">
        <v>948.52</v>
      </c>
      <c r="O172" s="34">
        <v>766.78</v>
      </c>
      <c r="P172" s="34">
        <v>766.78</v>
      </c>
      <c r="Q172" s="34">
        <v>766.78</v>
      </c>
    </row>
    <row r="173" spans="2:17" ht="69.75" customHeight="1" x14ac:dyDescent="0.25">
      <c r="B173" s="84" t="s">
        <v>238</v>
      </c>
      <c r="C173" s="84" t="s">
        <v>421</v>
      </c>
      <c r="D173" s="38" t="s">
        <v>143</v>
      </c>
      <c r="E173" s="38" t="s">
        <v>266</v>
      </c>
      <c r="F173" s="38" t="s">
        <v>144</v>
      </c>
      <c r="G173" s="38" t="s">
        <v>310</v>
      </c>
      <c r="H173" s="38" t="s">
        <v>144</v>
      </c>
      <c r="I173" s="38" t="s">
        <v>272</v>
      </c>
      <c r="J173" s="38" t="s">
        <v>265</v>
      </c>
      <c r="K173" s="39" t="s">
        <v>15</v>
      </c>
      <c r="L173" s="40" t="s">
        <v>241</v>
      </c>
      <c r="M173" s="34">
        <v>9</v>
      </c>
      <c r="N173" s="34">
        <v>6.51</v>
      </c>
      <c r="O173" s="34">
        <v>0</v>
      </c>
      <c r="P173" s="34">
        <v>0</v>
      </c>
      <c r="Q173" s="34">
        <v>0</v>
      </c>
    </row>
    <row r="174" spans="2:17" ht="193.5" customHeight="1" x14ac:dyDescent="0.25">
      <c r="B174" s="84" t="s">
        <v>269</v>
      </c>
      <c r="C174" s="84" t="s">
        <v>421</v>
      </c>
      <c r="D174" s="38" t="s">
        <v>143</v>
      </c>
      <c r="E174" s="38" t="s">
        <v>266</v>
      </c>
      <c r="F174" s="38" t="s">
        <v>144</v>
      </c>
      <c r="G174" s="38" t="s">
        <v>313</v>
      </c>
      <c r="H174" s="38" t="s">
        <v>144</v>
      </c>
      <c r="I174" s="38" t="s">
        <v>147</v>
      </c>
      <c r="J174" s="38" t="s">
        <v>265</v>
      </c>
      <c r="K174" s="39" t="s">
        <v>32</v>
      </c>
      <c r="L174" s="40" t="s">
        <v>486</v>
      </c>
      <c r="M174" s="42">
        <v>180.33</v>
      </c>
      <c r="N174" s="34">
        <v>150.25</v>
      </c>
      <c r="O174" s="34">
        <v>117.99</v>
      </c>
      <c r="P174" s="34">
        <v>117.99</v>
      </c>
      <c r="Q174" s="34">
        <v>117.99</v>
      </c>
    </row>
    <row r="175" spans="2:17" ht="51.75" customHeight="1" x14ac:dyDescent="0.25">
      <c r="B175" s="37" t="s">
        <v>439</v>
      </c>
      <c r="C175" s="84" t="s">
        <v>421</v>
      </c>
      <c r="D175" s="38" t="s">
        <v>143</v>
      </c>
      <c r="E175" s="38" t="s">
        <v>266</v>
      </c>
      <c r="F175" s="38" t="s">
        <v>145</v>
      </c>
      <c r="G175" s="38" t="s">
        <v>159</v>
      </c>
      <c r="H175" s="38" t="s">
        <v>145</v>
      </c>
      <c r="I175" s="38" t="s">
        <v>147</v>
      </c>
      <c r="J175" s="38" t="s">
        <v>265</v>
      </c>
      <c r="K175" s="39" t="s">
        <v>52</v>
      </c>
      <c r="L175" s="40" t="s">
        <v>440</v>
      </c>
      <c r="M175" s="42">
        <v>0</v>
      </c>
      <c r="N175" s="34">
        <v>0</v>
      </c>
      <c r="O175" s="34">
        <v>265</v>
      </c>
      <c r="P175" s="34">
        <v>265</v>
      </c>
      <c r="Q175" s="34">
        <v>265</v>
      </c>
    </row>
    <row r="176" spans="2:17" ht="69" customHeight="1" x14ac:dyDescent="0.25">
      <c r="B176" s="84" t="s">
        <v>238</v>
      </c>
      <c r="C176" s="84" t="s">
        <v>421</v>
      </c>
      <c r="D176" s="38" t="s">
        <v>143</v>
      </c>
      <c r="E176" s="38" t="s">
        <v>266</v>
      </c>
      <c r="F176" s="38" t="s">
        <v>145</v>
      </c>
      <c r="G176" s="38" t="s">
        <v>159</v>
      </c>
      <c r="H176" s="38" t="s">
        <v>145</v>
      </c>
      <c r="I176" s="38" t="s">
        <v>147</v>
      </c>
      <c r="J176" s="38" t="s">
        <v>265</v>
      </c>
      <c r="K176" s="39" t="s">
        <v>52</v>
      </c>
      <c r="L176" s="40" t="s">
        <v>241</v>
      </c>
      <c r="M176" s="34">
        <v>265</v>
      </c>
      <c r="N176" s="34">
        <v>259.91000000000003</v>
      </c>
      <c r="O176" s="34">
        <v>0</v>
      </c>
      <c r="P176" s="34">
        <v>0</v>
      </c>
      <c r="Q176" s="34">
        <v>0</v>
      </c>
    </row>
    <row r="177" spans="2:17" ht="90.75" customHeight="1" x14ac:dyDescent="0.25">
      <c r="B177" s="84" t="s">
        <v>227</v>
      </c>
      <c r="C177" s="84" t="s">
        <v>421</v>
      </c>
      <c r="D177" s="38" t="s">
        <v>143</v>
      </c>
      <c r="E177" s="38" t="s">
        <v>266</v>
      </c>
      <c r="F177" s="38" t="s">
        <v>225</v>
      </c>
      <c r="G177" s="38" t="s">
        <v>146</v>
      </c>
      <c r="H177" s="38" t="s">
        <v>200</v>
      </c>
      <c r="I177" s="38" t="s">
        <v>147</v>
      </c>
      <c r="J177" s="38" t="s">
        <v>265</v>
      </c>
      <c r="K177" s="39" t="s">
        <v>119</v>
      </c>
      <c r="L177" s="40" t="s">
        <v>229</v>
      </c>
      <c r="M177" s="34">
        <v>117.73</v>
      </c>
      <c r="N177" s="34">
        <v>88.3</v>
      </c>
      <c r="O177" s="34">
        <v>0</v>
      </c>
      <c r="P177" s="34">
        <v>0</v>
      </c>
      <c r="Q177" s="34">
        <v>0</v>
      </c>
    </row>
    <row r="178" spans="2:17" ht="92.25" customHeight="1" x14ac:dyDescent="0.25">
      <c r="B178" s="84" t="s">
        <v>227</v>
      </c>
      <c r="C178" s="84" t="s">
        <v>421</v>
      </c>
      <c r="D178" s="38" t="s">
        <v>143</v>
      </c>
      <c r="E178" s="38" t="s">
        <v>266</v>
      </c>
      <c r="F178" s="38" t="s">
        <v>314</v>
      </c>
      <c r="G178" s="38" t="s">
        <v>315</v>
      </c>
      <c r="H178" s="38" t="s">
        <v>200</v>
      </c>
      <c r="I178" s="38" t="s">
        <v>147</v>
      </c>
      <c r="J178" s="38" t="s">
        <v>265</v>
      </c>
      <c r="K178" s="39" t="s">
        <v>66</v>
      </c>
      <c r="L178" s="40" t="s">
        <v>229</v>
      </c>
      <c r="M178" s="34">
        <v>224</v>
      </c>
      <c r="N178" s="34">
        <v>207.86</v>
      </c>
      <c r="O178" s="34">
        <v>0</v>
      </c>
      <c r="P178" s="34">
        <v>0</v>
      </c>
      <c r="Q178" s="34">
        <v>0</v>
      </c>
    </row>
    <row r="179" spans="2:17" ht="75" customHeight="1" x14ac:dyDescent="0.25">
      <c r="B179" s="84" t="s">
        <v>316</v>
      </c>
      <c r="C179" s="84" t="s">
        <v>421</v>
      </c>
      <c r="D179" s="38" t="s">
        <v>143</v>
      </c>
      <c r="E179" s="38" t="s">
        <v>266</v>
      </c>
      <c r="F179" s="38" t="s">
        <v>314</v>
      </c>
      <c r="G179" s="38" t="s">
        <v>315</v>
      </c>
      <c r="H179" s="38" t="s">
        <v>200</v>
      </c>
      <c r="I179" s="38" t="s">
        <v>147</v>
      </c>
      <c r="J179" s="38" t="s">
        <v>265</v>
      </c>
      <c r="K179" s="39" t="s">
        <v>66</v>
      </c>
      <c r="L179" s="40" t="s">
        <v>1</v>
      </c>
      <c r="M179" s="34">
        <v>67.5</v>
      </c>
      <c r="N179" s="34">
        <v>67.5</v>
      </c>
      <c r="O179" s="34">
        <v>0</v>
      </c>
      <c r="P179" s="34">
        <v>0</v>
      </c>
      <c r="Q179" s="34">
        <v>0</v>
      </c>
    </row>
    <row r="180" spans="2:17" ht="167.25" customHeight="1" x14ac:dyDescent="0.25">
      <c r="B180" s="84" t="s">
        <v>317</v>
      </c>
      <c r="C180" s="84" t="s">
        <v>421</v>
      </c>
      <c r="D180" s="38" t="s">
        <v>143</v>
      </c>
      <c r="E180" s="38" t="s">
        <v>266</v>
      </c>
      <c r="F180" s="38" t="s">
        <v>314</v>
      </c>
      <c r="G180" s="38" t="s">
        <v>318</v>
      </c>
      <c r="H180" s="38" t="s">
        <v>144</v>
      </c>
      <c r="I180" s="38" t="s">
        <v>319</v>
      </c>
      <c r="J180" s="38" t="s">
        <v>265</v>
      </c>
      <c r="K180" s="39" t="s">
        <v>40</v>
      </c>
      <c r="L180" s="40" t="s">
        <v>320</v>
      </c>
      <c r="M180" s="34">
        <v>20.63</v>
      </c>
      <c r="N180" s="34">
        <v>20.61</v>
      </c>
      <c r="O180" s="34">
        <v>0</v>
      </c>
      <c r="P180" s="34">
        <v>0</v>
      </c>
      <c r="Q180" s="34">
        <v>0</v>
      </c>
    </row>
    <row r="181" spans="2:17" ht="170.25" customHeight="1" x14ac:dyDescent="0.25">
      <c r="B181" s="84" t="s">
        <v>142</v>
      </c>
      <c r="C181" s="84" t="s">
        <v>421</v>
      </c>
      <c r="D181" s="38" t="s">
        <v>143</v>
      </c>
      <c r="E181" s="38" t="s">
        <v>266</v>
      </c>
      <c r="F181" s="38" t="s">
        <v>314</v>
      </c>
      <c r="G181" s="38" t="s">
        <v>318</v>
      </c>
      <c r="H181" s="38" t="s">
        <v>144</v>
      </c>
      <c r="I181" s="38" t="s">
        <v>319</v>
      </c>
      <c r="J181" s="38" t="s">
        <v>265</v>
      </c>
      <c r="K181" s="39" t="s">
        <v>40</v>
      </c>
      <c r="L181" s="40" t="s">
        <v>430</v>
      </c>
      <c r="M181" s="42">
        <v>0.3</v>
      </c>
      <c r="N181" s="34">
        <v>0.3</v>
      </c>
      <c r="O181" s="34">
        <v>0</v>
      </c>
      <c r="P181" s="34">
        <v>0</v>
      </c>
      <c r="Q181" s="34">
        <v>0</v>
      </c>
    </row>
    <row r="182" spans="2:17" ht="170.25" customHeight="1" x14ac:dyDescent="0.25">
      <c r="B182" s="84" t="s">
        <v>321</v>
      </c>
      <c r="C182" s="84" t="s">
        <v>421</v>
      </c>
      <c r="D182" s="38" t="s">
        <v>143</v>
      </c>
      <c r="E182" s="38" t="s">
        <v>266</v>
      </c>
      <c r="F182" s="38" t="s">
        <v>314</v>
      </c>
      <c r="G182" s="38" t="s">
        <v>318</v>
      </c>
      <c r="H182" s="38" t="s">
        <v>144</v>
      </c>
      <c r="I182" s="38" t="s">
        <v>319</v>
      </c>
      <c r="J182" s="38" t="s">
        <v>265</v>
      </c>
      <c r="K182" s="39" t="s">
        <v>40</v>
      </c>
      <c r="L182" s="63" t="s">
        <v>488</v>
      </c>
      <c r="M182" s="34">
        <v>471</v>
      </c>
      <c r="N182" s="34">
        <v>464.61</v>
      </c>
      <c r="O182" s="34">
        <v>320.93</v>
      </c>
      <c r="P182" s="34">
        <v>320.93</v>
      </c>
      <c r="Q182" s="34">
        <v>320.93</v>
      </c>
    </row>
    <row r="183" spans="2:17" ht="164.25" customHeight="1" x14ac:dyDescent="0.25">
      <c r="B183" s="84" t="s">
        <v>238</v>
      </c>
      <c r="C183" s="84" t="s">
        <v>421</v>
      </c>
      <c r="D183" s="38" t="s">
        <v>143</v>
      </c>
      <c r="E183" s="38" t="s">
        <v>266</v>
      </c>
      <c r="F183" s="38" t="s">
        <v>314</v>
      </c>
      <c r="G183" s="38" t="s">
        <v>318</v>
      </c>
      <c r="H183" s="38" t="s">
        <v>144</v>
      </c>
      <c r="I183" s="38" t="s">
        <v>319</v>
      </c>
      <c r="J183" s="38" t="s">
        <v>265</v>
      </c>
      <c r="K183" s="39" t="s">
        <v>40</v>
      </c>
      <c r="L183" s="40" t="s">
        <v>241</v>
      </c>
      <c r="M183" s="42">
        <v>61</v>
      </c>
      <c r="N183" s="42">
        <v>59.68</v>
      </c>
      <c r="O183" s="34">
        <v>0</v>
      </c>
      <c r="P183" s="34">
        <v>0</v>
      </c>
      <c r="Q183" s="34">
        <v>0</v>
      </c>
    </row>
    <row r="184" spans="2:17" ht="183.75" customHeight="1" x14ac:dyDescent="0.25">
      <c r="B184" s="84" t="s">
        <v>224</v>
      </c>
      <c r="C184" s="84" t="s">
        <v>421</v>
      </c>
      <c r="D184" s="38" t="s">
        <v>143</v>
      </c>
      <c r="E184" s="38" t="s">
        <v>266</v>
      </c>
      <c r="F184" s="38" t="s">
        <v>314</v>
      </c>
      <c r="G184" s="38" t="s">
        <v>318</v>
      </c>
      <c r="H184" s="38" t="s">
        <v>144</v>
      </c>
      <c r="I184" s="38" t="s">
        <v>319</v>
      </c>
      <c r="J184" s="38" t="s">
        <v>265</v>
      </c>
      <c r="K184" s="39" t="s">
        <v>40</v>
      </c>
      <c r="L184" s="40" t="s">
        <v>432</v>
      </c>
      <c r="M184" s="42">
        <v>46.32</v>
      </c>
      <c r="N184" s="34">
        <v>41.21</v>
      </c>
      <c r="O184" s="34">
        <v>0</v>
      </c>
      <c r="P184" s="34">
        <v>0</v>
      </c>
      <c r="Q184" s="34">
        <v>0</v>
      </c>
    </row>
    <row r="185" spans="2:17" ht="173.25" customHeight="1" x14ac:dyDescent="0.25">
      <c r="B185" s="84" t="s">
        <v>322</v>
      </c>
      <c r="C185" s="84" t="s">
        <v>421</v>
      </c>
      <c r="D185" s="38" t="s">
        <v>143</v>
      </c>
      <c r="E185" s="38" t="s">
        <v>266</v>
      </c>
      <c r="F185" s="38" t="s">
        <v>314</v>
      </c>
      <c r="G185" s="38" t="s">
        <v>318</v>
      </c>
      <c r="H185" s="38" t="s">
        <v>144</v>
      </c>
      <c r="I185" s="38" t="s">
        <v>319</v>
      </c>
      <c r="J185" s="38" t="s">
        <v>265</v>
      </c>
      <c r="K185" s="39" t="s">
        <v>40</v>
      </c>
      <c r="L185" s="40" t="s">
        <v>434</v>
      </c>
      <c r="M185" s="42">
        <v>23</v>
      </c>
      <c r="N185" s="34">
        <v>20.27</v>
      </c>
      <c r="O185" s="34">
        <v>0</v>
      </c>
      <c r="P185" s="34">
        <v>0</v>
      </c>
      <c r="Q185" s="34">
        <v>0</v>
      </c>
    </row>
    <row r="186" spans="2:17" ht="171.75" customHeight="1" x14ac:dyDescent="0.25">
      <c r="B186" s="84" t="s">
        <v>323</v>
      </c>
      <c r="C186" s="84" t="s">
        <v>421</v>
      </c>
      <c r="D186" s="38" t="s">
        <v>143</v>
      </c>
      <c r="E186" s="38" t="s">
        <v>266</v>
      </c>
      <c r="F186" s="38" t="s">
        <v>314</v>
      </c>
      <c r="G186" s="38" t="s">
        <v>318</v>
      </c>
      <c r="H186" s="38" t="s">
        <v>144</v>
      </c>
      <c r="I186" s="38" t="s">
        <v>319</v>
      </c>
      <c r="J186" s="38" t="s">
        <v>265</v>
      </c>
      <c r="K186" s="39" t="s">
        <v>40</v>
      </c>
      <c r="L186" s="40" t="s">
        <v>324</v>
      </c>
      <c r="M186" s="42">
        <v>68</v>
      </c>
      <c r="N186" s="34">
        <v>55.23</v>
      </c>
      <c r="O186" s="34">
        <v>0</v>
      </c>
      <c r="P186" s="34">
        <v>0</v>
      </c>
      <c r="Q186" s="34">
        <v>0</v>
      </c>
    </row>
    <row r="187" spans="2:17" ht="179.25" customHeight="1" x14ac:dyDescent="0.25">
      <c r="B187" s="84" t="s">
        <v>325</v>
      </c>
      <c r="C187" s="84" t="s">
        <v>421</v>
      </c>
      <c r="D187" s="38" t="s">
        <v>143</v>
      </c>
      <c r="E187" s="38" t="s">
        <v>266</v>
      </c>
      <c r="F187" s="38" t="s">
        <v>314</v>
      </c>
      <c r="G187" s="38" t="s">
        <v>318</v>
      </c>
      <c r="H187" s="38" t="s">
        <v>144</v>
      </c>
      <c r="I187" s="38" t="s">
        <v>319</v>
      </c>
      <c r="J187" s="38" t="s">
        <v>265</v>
      </c>
      <c r="K187" s="39" t="s">
        <v>40</v>
      </c>
      <c r="L187" s="40" t="s">
        <v>326</v>
      </c>
      <c r="M187" s="34">
        <v>5</v>
      </c>
      <c r="N187" s="34">
        <v>5</v>
      </c>
      <c r="O187" s="34">
        <v>0</v>
      </c>
      <c r="P187" s="34">
        <v>0</v>
      </c>
      <c r="Q187" s="34">
        <v>0</v>
      </c>
    </row>
    <row r="188" spans="2:17" ht="179.25" customHeight="1" x14ac:dyDescent="0.25">
      <c r="B188" s="84" t="s">
        <v>142</v>
      </c>
      <c r="C188" s="84" t="s">
        <v>421</v>
      </c>
      <c r="D188" s="38" t="s">
        <v>143</v>
      </c>
      <c r="E188" s="38" t="s">
        <v>266</v>
      </c>
      <c r="F188" s="38" t="s">
        <v>314</v>
      </c>
      <c r="G188" s="38" t="s">
        <v>327</v>
      </c>
      <c r="H188" s="38" t="s">
        <v>144</v>
      </c>
      <c r="I188" s="38" t="s">
        <v>147</v>
      </c>
      <c r="J188" s="38" t="s">
        <v>265</v>
      </c>
      <c r="K188" s="39" t="s">
        <v>328</v>
      </c>
      <c r="L188" s="40" t="s">
        <v>430</v>
      </c>
      <c r="M188" s="34">
        <v>34</v>
      </c>
      <c r="N188" s="34">
        <v>33.78</v>
      </c>
      <c r="O188" s="34">
        <v>30</v>
      </c>
      <c r="P188" s="34">
        <v>30</v>
      </c>
      <c r="Q188" s="34">
        <v>30</v>
      </c>
    </row>
    <row r="189" spans="2:17" s="1" customFormat="1" ht="56.25" customHeight="1" x14ac:dyDescent="0.25">
      <c r="B189" s="90" t="s">
        <v>452</v>
      </c>
      <c r="C189" s="91"/>
      <c r="D189" s="38" t="s">
        <v>143</v>
      </c>
      <c r="E189" s="38" t="s">
        <v>329</v>
      </c>
      <c r="F189" s="38" t="s">
        <v>436</v>
      </c>
      <c r="G189" s="38" t="s">
        <v>437</v>
      </c>
      <c r="H189" s="38" t="s">
        <v>436</v>
      </c>
      <c r="I189" s="38" t="s">
        <v>147</v>
      </c>
      <c r="J189" s="38" t="s">
        <v>437</v>
      </c>
      <c r="K189" s="84" t="s">
        <v>452</v>
      </c>
      <c r="L189" s="40"/>
      <c r="M189" s="42">
        <f>SUM(M190:M206)</f>
        <v>5539.42</v>
      </c>
      <c r="N189" s="42">
        <f>SUM(N190:N206)</f>
        <v>2158.6799999999998</v>
      </c>
      <c r="O189" s="42">
        <f t="shared" ref="O189:Q189" si="16">SUM(O190:O206)</f>
        <v>3391.8</v>
      </c>
      <c r="P189" s="42">
        <f t="shared" si="16"/>
        <v>1556.53</v>
      </c>
      <c r="Q189" s="42">
        <f t="shared" si="16"/>
        <v>1511.53</v>
      </c>
    </row>
    <row r="190" spans="2:17" ht="58.5" customHeight="1" x14ac:dyDescent="0.25">
      <c r="B190" s="26" t="s">
        <v>238</v>
      </c>
      <c r="C190" s="26" t="s">
        <v>422</v>
      </c>
      <c r="D190" s="27" t="s">
        <v>143</v>
      </c>
      <c r="E190" s="27" t="s">
        <v>329</v>
      </c>
      <c r="F190" s="27" t="s">
        <v>144</v>
      </c>
      <c r="G190" s="27" t="s">
        <v>235</v>
      </c>
      <c r="H190" s="27" t="s">
        <v>200</v>
      </c>
      <c r="I190" s="27" t="s">
        <v>147</v>
      </c>
      <c r="J190" s="27" t="s">
        <v>330</v>
      </c>
      <c r="K190" s="28" t="s">
        <v>53</v>
      </c>
      <c r="L190" s="29" t="s">
        <v>241</v>
      </c>
      <c r="M190" s="30">
        <v>0</v>
      </c>
      <c r="N190" s="30">
        <v>-3.5</v>
      </c>
      <c r="O190" s="30">
        <v>0</v>
      </c>
      <c r="P190" s="30">
        <v>0</v>
      </c>
      <c r="Q190" s="30">
        <v>0</v>
      </c>
    </row>
    <row r="191" spans="2:17" ht="124.5" customHeight="1" x14ac:dyDescent="0.25">
      <c r="B191" s="26" t="s">
        <v>224</v>
      </c>
      <c r="C191" s="26" t="s">
        <v>422</v>
      </c>
      <c r="D191" s="27" t="s">
        <v>143</v>
      </c>
      <c r="E191" s="27" t="s">
        <v>329</v>
      </c>
      <c r="F191" s="27" t="s">
        <v>144</v>
      </c>
      <c r="G191" s="27" t="s">
        <v>235</v>
      </c>
      <c r="H191" s="27" t="s">
        <v>200</v>
      </c>
      <c r="I191" s="27" t="s">
        <v>147</v>
      </c>
      <c r="J191" s="27" t="s">
        <v>330</v>
      </c>
      <c r="K191" s="28" t="s">
        <v>53</v>
      </c>
      <c r="L191" s="29" t="s">
        <v>432</v>
      </c>
      <c r="M191" s="30">
        <v>0</v>
      </c>
      <c r="N191" s="30">
        <v>-109.13</v>
      </c>
      <c r="O191" s="30">
        <v>0</v>
      </c>
      <c r="P191" s="30">
        <v>0</v>
      </c>
      <c r="Q191" s="30">
        <v>0</v>
      </c>
    </row>
    <row r="192" spans="2:17" ht="105" customHeight="1" x14ac:dyDescent="0.25">
      <c r="B192" s="26" t="s">
        <v>258</v>
      </c>
      <c r="C192" s="26" t="s">
        <v>422</v>
      </c>
      <c r="D192" s="27" t="s">
        <v>143</v>
      </c>
      <c r="E192" s="27" t="s">
        <v>329</v>
      </c>
      <c r="F192" s="27" t="s">
        <v>144</v>
      </c>
      <c r="G192" s="27" t="s">
        <v>235</v>
      </c>
      <c r="H192" s="27" t="s">
        <v>200</v>
      </c>
      <c r="I192" s="27" t="s">
        <v>147</v>
      </c>
      <c r="J192" s="27" t="s">
        <v>330</v>
      </c>
      <c r="K192" s="28" t="s">
        <v>53</v>
      </c>
      <c r="L192" s="29" t="s">
        <v>433</v>
      </c>
      <c r="M192" s="33">
        <v>0</v>
      </c>
      <c r="N192" s="30">
        <v>2.68</v>
      </c>
      <c r="O192" s="30">
        <v>0</v>
      </c>
      <c r="P192" s="30">
        <v>0</v>
      </c>
      <c r="Q192" s="30">
        <v>0</v>
      </c>
    </row>
    <row r="193" spans="2:17" ht="95.25" customHeight="1" x14ac:dyDescent="0.25">
      <c r="B193" s="26" t="s">
        <v>227</v>
      </c>
      <c r="C193" s="26" t="s">
        <v>422</v>
      </c>
      <c r="D193" s="27" t="s">
        <v>143</v>
      </c>
      <c r="E193" s="27" t="s">
        <v>329</v>
      </c>
      <c r="F193" s="27" t="s">
        <v>144</v>
      </c>
      <c r="G193" s="27" t="s">
        <v>235</v>
      </c>
      <c r="H193" s="27" t="s">
        <v>200</v>
      </c>
      <c r="I193" s="27" t="s">
        <v>147</v>
      </c>
      <c r="J193" s="27" t="s">
        <v>330</v>
      </c>
      <c r="K193" s="28" t="s">
        <v>53</v>
      </c>
      <c r="L193" s="29" t="s">
        <v>229</v>
      </c>
      <c r="M193" s="30">
        <v>0</v>
      </c>
      <c r="N193" s="30">
        <v>-0.01</v>
      </c>
      <c r="O193" s="30">
        <v>0</v>
      </c>
      <c r="P193" s="30">
        <v>0</v>
      </c>
      <c r="Q193" s="30">
        <v>0</v>
      </c>
    </row>
    <row r="194" spans="2:17" ht="60.75" customHeight="1" x14ac:dyDescent="0.25">
      <c r="B194" s="26" t="s">
        <v>238</v>
      </c>
      <c r="C194" s="26" t="s">
        <v>422</v>
      </c>
      <c r="D194" s="27" t="s">
        <v>143</v>
      </c>
      <c r="E194" s="27" t="s">
        <v>329</v>
      </c>
      <c r="F194" s="27" t="s">
        <v>176</v>
      </c>
      <c r="G194" s="27" t="s">
        <v>235</v>
      </c>
      <c r="H194" s="27" t="s">
        <v>200</v>
      </c>
      <c r="I194" s="27" t="s">
        <v>147</v>
      </c>
      <c r="J194" s="27" t="s">
        <v>330</v>
      </c>
      <c r="K194" s="28" t="s">
        <v>54</v>
      </c>
      <c r="L194" s="29" t="s">
        <v>241</v>
      </c>
      <c r="M194" s="33">
        <v>0</v>
      </c>
      <c r="N194" s="30">
        <v>0</v>
      </c>
      <c r="O194" s="30">
        <v>25.78</v>
      </c>
      <c r="P194" s="30">
        <v>0</v>
      </c>
      <c r="Q194" s="30">
        <v>0</v>
      </c>
    </row>
    <row r="195" spans="2:17" ht="120" customHeight="1" x14ac:dyDescent="0.25">
      <c r="B195" s="26" t="s">
        <v>224</v>
      </c>
      <c r="C195" s="26" t="s">
        <v>422</v>
      </c>
      <c r="D195" s="27" t="s">
        <v>143</v>
      </c>
      <c r="E195" s="27" t="s">
        <v>329</v>
      </c>
      <c r="F195" s="27" t="s">
        <v>176</v>
      </c>
      <c r="G195" s="27" t="s">
        <v>235</v>
      </c>
      <c r="H195" s="27" t="s">
        <v>200</v>
      </c>
      <c r="I195" s="27" t="s">
        <v>147</v>
      </c>
      <c r="J195" s="27" t="s">
        <v>330</v>
      </c>
      <c r="K195" s="28" t="s">
        <v>54</v>
      </c>
      <c r="L195" s="29" t="s">
        <v>432</v>
      </c>
      <c r="M195" s="33">
        <v>1228.94</v>
      </c>
      <c r="N195" s="30">
        <v>804.75</v>
      </c>
      <c r="O195" s="30">
        <v>1556.53</v>
      </c>
      <c r="P195" s="30">
        <v>1556.53</v>
      </c>
      <c r="Q195" s="30">
        <v>1511.53</v>
      </c>
    </row>
    <row r="196" spans="2:17" ht="102.75" customHeight="1" x14ac:dyDescent="0.25">
      <c r="B196" s="26" t="s">
        <v>227</v>
      </c>
      <c r="C196" s="26" t="s">
        <v>422</v>
      </c>
      <c r="D196" s="27" t="s">
        <v>143</v>
      </c>
      <c r="E196" s="27" t="s">
        <v>329</v>
      </c>
      <c r="F196" s="27" t="s">
        <v>264</v>
      </c>
      <c r="G196" s="27" t="s">
        <v>159</v>
      </c>
      <c r="H196" s="27" t="s">
        <v>200</v>
      </c>
      <c r="I196" s="27" t="s">
        <v>276</v>
      </c>
      <c r="J196" s="27" t="s">
        <v>226</v>
      </c>
      <c r="K196" s="28" t="s">
        <v>120</v>
      </c>
      <c r="L196" s="29" t="s">
        <v>229</v>
      </c>
      <c r="M196" s="34">
        <v>277.08999999999997</v>
      </c>
      <c r="N196" s="30">
        <v>501.3</v>
      </c>
      <c r="O196" s="30">
        <v>0</v>
      </c>
      <c r="P196" s="30">
        <v>0</v>
      </c>
      <c r="Q196" s="30">
        <v>0</v>
      </c>
    </row>
    <row r="197" spans="2:17" ht="108.75" customHeight="1" x14ac:dyDescent="0.25">
      <c r="B197" s="26" t="s">
        <v>227</v>
      </c>
      <c r="C197" s="26" t="s">
        <v>422</v>
      </c>
      <c r="D197" s="27" t="s">
        <v>143</v>
      </c>
      <c r="E197" s="27" t="s">
        <v>329</v>
      </c>
      <c r="F197" s="27" t="s">
        <v>264</v>
      </c>
      <c r="G197" s="27" t="s">
        <v>159</v>
      </c>
      <c r="H197" s="27" t="s">
        <v>200</v>
      </c>
      <c r="I197" s="27" t="s">
        <v>335</v>
      </c>
      <c r="J197" s="27" t="s">
        <v>226</v>
      </c>
      <c r="K197" s="28" t="s">
        <v>120</v>
      </c>
      <c r="L197" s="29" t="s">
        <v>229</v>
      </c>
      <c r="M197" s="34">
        <v>1910.5</v>
      </c>
      <c r="N197" s="30">
        <v>0</v>
      </c>
      <c r="O197" s="30">
        <v>0</v>
      </c>
      <c r="P197" s="30">
        <v>0</v>
      </c>
      <c r="Q197" s="30">
        <v>0</v>
      </c>
    </row>
    <row r="198" spans="2:17" ht="105" customHeight="1" x14ac:dyDescent="0.25">
      <c r="B198" s="26" t="s">
        <v>322</v>
      </c>
      <c r="C198" s="26" t="s">
        <v>422</v>
      </c>
      <c r="D198" s="27" t="s">
        <v>143</v>
      </c>
      <c r="E198" s="27" t="s">
        <v>329</v>
      </c>
      <c r="F198" s="27" t="s">
        <v>264</v>
      </c>
      <c r="G198" s="27" t="s">
        <v>159</v>
      </c>
      <c r="H198" s="27" t="s">
        <v>200</v>
      </c>
      <c r="I198" s="27" t="s">
        <v>331</v>
      </c>
      <c r="J198" s="27" t="s">
        <v>226</v>
      </c>
      <c r="K198" s="28" t="s">
        <v>75</v>
      </c>
      <c r="L198" s="29" t="s">
        <v>434</v>
      </c>
      <c r="M198" s="34">
        <v>281.14</v>
      </c>
      <c r="N198" s="31">
        <v>331.49</v>
      </c>
      <c r="O198" s="30">
        <v>0</v>
      </c>
      <c r="P198" s="30">
        <v>0</v>
      </c>
      <c r="Q198" s="30">
        <v>0</v>
      </c>
    </row>
    <row r="199" spans="2:17" ht="117" customHeight="1" x14ac:dyDescent="0.25">
      <c r="B199" s="26" t="s">
        <v>322</v>
      </c>
      <c r="C199" s="26" t="s">
        <v>422</v>
      </c>
      <c r="D199" s="27" t="s">
        <v>143</v>
      </c>
      <c r="E199" s="27" t="s">
        <v>329</v>
      </c>
      <c r="F199" s="27" t="s">
        <v>264</v>
      </c>
      <c r="G199" s="27" t="s">
        <v>159</v>
      </c>
      <c r="H199" s="27" t="s">
        <v>200</v>
      </c>
      <c r="I199" s="27" t="s">
        <v>332</v>
      </c>
      <c r="J199" s="27" t="s">
        <v>226</v>
      </c>
      <c r="K199" s="28" t="s">
        <v>76</v>
      </c>
      <c r="L199" s="29" t="s">
        <v>434</v>
      </c>
      <c r="M199" s="34">
        <v>281.10000000000002</v>
      </c>
      <c r="N199" s="30">
        <v>281.10000000000002</v>
      </c>
      <c r="O199" s="30">
        <v>0</v>
      </c>
      <c r="P199" s="30">
        <v>0</v>
      </c>
      <c r="Q199" s="30">
        <v>0</v>
      </c>
    </row>
    <row r="200" spans="2:17" ht="114.75" customHeight="1" x14ac:dyDescent="0.25">
      <c r="B200" s="26" t="s">
        <v>322</v>
      </c>
      <c r="C200" s="26" t="s">
        <v>422</v>
      </c>
      <c r="D200" s="27" t="s">
        <v>143</v>
      </c>
      <c r="E200" s="27" t="s">
        <v>329</v>
      </c>
      <c r="F200" s="27" t="s">
        <v>264</v>
      </c>
      <c r="G200" s="27" t="s">
        <v>159</v>
      </c>
      <c r="H200" s="27" t="s">
        <v>200</v>
      </c>
      <c r="I200" s="27" t="s">
        <v>333</v>
      </c>
      <c r="J200" s="27" t="s">
        <v>226</v>
      </c>
      <c r="K200" s="28" t="s">
        <v>77</v>
      </c>
      <c r="L200" s="29" t="s">
        <v>434</v>
      </c>
      <c r="M200" s="34">
        <v>0</v>
      </c>
      <c r="N200" s="30">
        <v>50</v>
      </c>
      <c r="O200" s="30">
        <v>0</v>
      </c>
      <c r="P200" s="30">
        <v>0</v>
      </c>
      <c r="Q200" s="30">
        <v>0</v>
      </c>
    </row>
    <row r="201" spans="2:17" ht="104.25" customHeight="1" x14ac:dyDescent="0.25">
      <c r="B201" s="26" t="s">
        <v>322</v>
      </c>
      <c r="C201" s="26" t="s">
        <v>422</v>
      </c>
      <c r="D201" s="27" t="s">
        <v>143</v>
      </c>
      <c r="E201" s="27" t="s">
        <v>329</v>
      </c>
      <c r="F201" s="27" t="s">
        <v>264</v>
      </c>
      <c r="G201" s="27" t="s">
        <v>159</v>
      </c>
      <c r="H201" s="27" t="s">
        <v>200</v>
      </c>
      <c r="I201" s="27" t="s">
        <v>334</v>
      </c>
      <c r="J201" s="27" t="s">
        <v>226</v>
      </c>
      <c r="K201" s="28" t="s">
        <v>78</v>
      </c>
      <c r="L201" s="29" t="s">
        <v>434</v>
      </c>
      <c r="M201" s="34">
        <v>0</v>
      </c>
      <c r="N201" s="30">
        <v>50</v>
      </c>
      <c r="O201" s="30">
        <v>0</v>
      </c>
      <c r="P201" s="30">
        <v>0</v>
      </c>
      <c r="Q201" s="30">
        <v>0</v>
      </c>
    </row>
    <row r="202" spans="2:17" ht="101.25" customHeight="1" x14ac:dyDescent="0.25">
      <c r="B202" s="43" t="s">
        <v>322</v>
      </c>
      <c r="C202" s="43" t="s">
        <v>422</v>
      </c>
      <c r="D202" s="44" t="s">
        <v>143</v>
      </c>
      <c r="E202" s="44" t="s">
        <v>329</v>
      </c>
      <c r="F202" s="44" t="s">
        <v>264</v>
      </c>
      <c r="G202" s="44" t="s">
        <v>159</v>
      </c>
      <c r="H202" s="44" t="s">
        <v>200</v>
      </c>
      <c r="I202" s="44" t="s">
        <v>336</v>
      </c>
      <c r="J202" s="44" t="s">
        <v>226</v>
      </c>
      <c r="K202" s="45" t="s">
        <v>79</v>
      </c>
      <c r="L202" s="46" t="s">
        <v>434</v>
      </c>
      <c r="M202" s="47">
        <v>793.38</v>
      </c>
      <c r="N202" s="48">
        <v>100</v>
      </c>
      <c r="O202" s="48">
        <v>0</v>
      </c>
      <c r="P202" s="48">
        <v>0</v>
      </c>
      <c r="Q202" s="48">
        <v>0</v>
      </c>
    </row>
    <row r="203" spans="2:17" ht="108" customHeight="1" x14ac:dyDescent="0.25">
      <c r="B203" s="26" t="s">
        <v>322</v>
      </c>
      <c r="C203" s="26" t="s">
        <v>422</v>
      </c>
      <c r="D203" s="49" t="s">
        <v>143</v>
      </c>
      <c r="E203" s="49" t="s">
        <v>329</v>
      </c>
      <c r="F203" s="49" t="s">
        <v>264</v>
      </c>
      <c r="G203" s="49" t="s">
        <v>159</v>
      </c>
      <c r="H203" s="49" t="s">
        <v>200</v>
      </c>
      <c r="I203" s="49" t="s">
        <v>337</v>
      </c>
      <c r="J203" s="49" t="s">
        <v>226</v>
      </c>
      <c r="K203" s="28" t="s">
        <v>80</v>
      </c>
      <c r="L203" s="29" t="s">
        <v>434</v>
      </c>
      <c r="M203" s="30">
        <v>767.27</v>
      </c>
      <c r="N203" s="30">
        <v>150</v>
      </c>
      <c r="O203" s="30">
        <v>0</v>
      </c>
      <c r="P203" s="30">
        <v>0</v>
      </c>
      <c r="Q203" s="30">
        <v>0</v>
      </c>
    </row>
    <row r="204" spans="2:17" ht="90.75" customHeight="1" x14ac:dyDescent="0.25">
      <c r="B204" s="50">
        <v>606</v>
      </c>
      <c r="C204" s="26" t="s">
        <v>422</v>
      </c>
      <c r="D204" s="51" t="s">
        <v>143</v>
      </c>
      <c r="E204" s="51" t="s">
        <v>329</v>
      </c>
      <c r="F204" s="51" t="s">
        <v>264</v>
      </c>
      <c r="G204" s="51" t="s">
        <v>159</v>
      </c>
      <c r="H204" s="51" t="s">
        <v>200</v>
      </c>
      <c r="I204" s="51" t="s">
        <v>453</v>
      </c>
      <c r="J204" s="51" t="s">
        <v>226</v>
      </c>
      <c r="K204" s="28" t="s">
        <v>456</v>
      </c>
      <c r="L204" s="29" t="s">
        <v>434</v>
      </c>
      <c r="M204" s="52">
        <v>0</v>
      </c>
      <c r="N204" s="52">
        <v>0</v>
      </c>
      <c r="O204" s="52">
        <v>312.95</v>
      </c>
      <c r="P204" s="52">
        <v>0</v>
      </c>
      <c r="Q204" s="52">
        <v>0</v>
      </c>
    </row>
    <row r="205" spans="2:17" ht="89.25" customHeight="1" x14ac:dyDescent="0.25">
      <c r="B205" s="50" t="s">
        <v>322</v>
      </c>
      <c r="C205" s="26" t="s">
        <v>422</v>
      </c>
      <c r="D205" s="51" t="s">
        <v>143</v>
      </c>
      <c r="E205" s="51" t="s">
        <v>329</v>
      </c>
      <c r="F205" s="51" t="s">
        <v>264</v>
      </c>
      <c r="G205" s="51" t="s">
        <v>159</v>
      </c>
      <c r="H205" s="51" t="s">
        <v>200</v>
      </c>
      <c r="I205" s="51" t="s">
        <v>454</v>
      </c>
      <c r="J205" s="51" t="s">
        <v>226</v>
      </c>
      <c r="K205" s="28" t="s">
        <v>457</v>
      </c>
      <c r="L205" s="29" t="s">
        <v>434</v>
      </c>
      <c r="M205" s="52">
        <v>0</v>
      </c>
      <c r="N205" s="52">
        <v>0</v>
      </c>
      <c r="O205" s="52">
        <v>0</v>
      </c>
      <c r="P205" s="52">
        <v>0</v>
      </c>
      <c r="Q205" s="52">
        <v>0</v>
      </c>
    </row>
    <row r="206" spans="2:17" ht="87.75" customHeight="1" x14ac:dyDescent="0.25">
      <c r="B206" s="50" t="s">
        <v>322</v>
      </c>
      <c r="C206" s="26" t="s">
        <v>422</v>
      </c>
      <c r="D206" s="51" t="s">
        <v>143</v>
      </c>
      <c r="E206" s="51" t="s">
        <v>329</v>
      </c>
      <c r="F206" s="51" t="s">
        <v>264</v>
      </c>
      <c r="G206" s="51" t="s">
        <v>159</v>
      </c>
      <c r="H206" s="51" t="s">
        <v>200</v>
      </c>
      <c r="I206" s="51" t="s">
        <v>455</v>
      </c>
      <c r="J206" s="51" t="s">
        <v>226</v>
      </c>
      <c r="K206" s="28" t="s">
        <v>458</v>
      </c>
      <c r="L206" s="29" t="s">
        <v>434</v>
      </c>
      <c r="M206" s="52">
        <v>0</v>
      </c>
      <c r="N206" s="52">
        <v>0</v>
      </c>
      <c r="O206" s="52">
        <v>1496.54</v>
      </c>
      <c r="P206" s="52">
        <v>0</v>
      </c>
      <c r="Q206" s="52">
        <v>0</v>
      </c>
    </row>
    <row r="207" spans="2:17" s="1" customFormat="1" ht="66.75" customHeight="1" x14ac:dyDescent="0.25">
      <c r="B207" s="92" t="s">
        <v>490</v>
      </c>
      <c r="C207" s="102"/>
      <c r="D207" s="65" t="s">
        <v>338</v>
      </c>
      <c r="E207" s="65" t="s">
        <v>436</v>
      </c>
      <c r="F207" s="65" t="s">
        <v>436</v>
      </c>
      <c r="G207" s="65" t="s">
        <v>437</v>
      </c>
      <c r="H207" s="65" t="s">
        <v>436</v>
      </c>
      <c r="I207" s="65" t="s">
        <v>147</v>
      </c>
      <c r="J207" s="77" t="s">
        <v>437</v>
      </c>
      <c r="K207" s="84" t="s">
        <v>490</v>
      </c>
      <c r="L207" s="78"/>
      <c r="M207" s="79">
        <f>SUM(M208:M282)</f>
        <v>2738627.5899999994</v>
      </c>
      <c r="N207" s="79">
        <f>SUM(N208:N282)</f>
        <v>2101014.4199999995</v>
      </c>
      <c r="O207" s="79">
        <f t="shared" ref="O207:Q207" si="17">SUM(O208:O282)</f>
        <v>2405421.3299999996</v>
      </c>
      <c r="P207" s="79">
        <f>SUM(P208:P282)</f>
        <v>2257668.5999999996</v>
      </c>
      <c r="Q207" s="79">
        <f t="shared" si="17"/>
        <v>2122674.2799999998</v>
      </c>
    </row>
    <row r="208" spans="2:17" ht="80.25" customHeight="1" x14ac:dyDescent="0.25">
      <c r="B208" s="26" t="s">
        <v>316</v>
      </c>
      <c r="C208" s="26" t="s">
        <v>423</v>
      </c>
      <c r="D208" s="27" t="s">
        <v>338</v>
      </c>
      <c r="E208" s="27" t="s">
        <v>145</v>
      </c>
      <c r="F208" s="27" t="s">
        <v>264</v>
      </c>
      <c r="G208" s="27" t="s">
        <v>339</v>
      </c>
      <c r="H208" s="27" t="s">
        <v>200</v>
      </c>
      <c r="I208" s="27" t="s">
        <v>147</v>
      </c>
      <c r="J208" s="27" t="s">
        <v>226</v>
      </c>
      <c r="K208" s="28" t="s">
        <v>73</v>
      </c>
      <c r="L208" s="29" t="s">
        <v>1</v>
      </c>
      <c r="M208" s="34">
        <v>42455</v>
      </c>
      <c r="N208" s="34">
        <v>31841.25</v>
      </c>
      <c r="O208" s="34">
        <v>3082</v>
      </c>
      <c r="P208" s="34">
        <v>0</v>
      </c>
      <c r="Q208" s="34">
        <v>0</v>
      </c>
    </row>
    <row r="209" spans="2:17" ht="126" customHeight="1" x14ac:dyDescent="0.25">
      <c r="B209" s="26" t="s">
        <v>227</v>
      </c>
      <c r="C209" s="26" t="s">
        <v>424</v>
      </c>
      <c r="D209" s="27" t="s">
        <v>338</v>
      </c>
      <c r="E209" s="27" t="s">
        <v>145</v>
      </c>
      <c r="F209" s="27" t="s">
        <v>340</v>
      </c>
      <c r="G209" s="27" t="s">
        <v>341</v>
      </c>
      <c r="H209" s="27" t="s">
        <v>200</v>
      </c>
      <c r="I209" s="27" t="s">
        <v>147</v>
      </c>
      <c r="J209" s="27" t="s">
        <v>226</v>
      </c>
      <c r="K209" s="28" t="s">
        <v>121</v>
      </c>
      <c r="L209" s="29" t="s">
        <v>229</v>
      </c>
      <c r="M209" s="42">
        <v>415350.44</v>
      </c>
      <c r="N209" s="34">
        <v>373001.43</v>
      </c>
      <c r="O209" s="34">
        <v>0</v>
      </c>
      <c r="P209" s="34">
        <v>0</v>
      </c>
      <c r="Q209" s="34">
        <v>0</v>
      </c>
    </row>
    <row r="210" spans="2:17" ht="144" customHeight="1" x14ac:dyDescent="0.25">
      <c r="B210" s="26" t="s">
        <v>227</v>
      </c>
      <c r="C210" s="26" t="s">
        <v>424</v>
      </c>
      <c r="D210" s="27" t="s">
        <v>338</v>
      </c>
      <c r="E210" s="27" t="s">
        <v>145</v>
      </c>
      <c r="F210" s="27" t="s">
        <v>340</v>
      </c>
      <c r="G210" s="27" t="s">
        <v>342</v>
      </c>
      <c r="H210" s="27" t="s">
        <v>200</v>
      </c>
      <c r="I210" s="27" t="s">
        <v>147</v>
      </c>
      <c r="J210" s="27" t="s">
        <v>226</v>
      </c>
      <c r="K210" s="28" t="s">
        <v>122</v>
      </c>
      <c r="L210" s="29" t="s">
        <v>229</v>
      </c>
      <c r="M210" s="34">
        <v>20327.080000000002</v>
      </c>
      <c r="N210" s="34">
        <v>20750.52</v>
      </c>
      <c r="O210" s="34">
        <v>0</v>
      </c>
      <c r="P210" s="34">
        <v>0</v>
      </c>
      <c r="Q210" s="34">
        <v>0</v>
      </c>
    </row>
    <row r="211" spans="2:17" ht="94.5" customHeight="1" x14ac:dyDescent="0.25">
      <c r="B211" s="26" t="s">
        <v>227</v>
      </c>
      <c r="C211" s="26" t="s">
        <v>424</v>
      </c>
      <c r="D211" s="27" t="s">
        <v>338</v>
      </c>
      <c r="E211" s="27" t="s">
        <v>145</v>
      </c>
      <c r="F211" s="27" t="s">
        <v>343</v>
      </c>
      <c r="G211" s="27" t="s">
        <v>344</v>
      </c>
      <c r="H211" s="27" t="s">
        <v>200</v>
      </c>
      <c r="I211" s="27" t="s">
        <v>147</v>
      </c>
      <c r="J211" s="27" t="s">
        <v>226</v>
      </c>
      <c r="K211" s="28" t="s">
        <v>123</v>
      </c>
      <c r="L211" s="29" t="s">
        <v>229</v>
      </c>
      <c r="M211" s="34">
        <v>254132.18</v>
      </c>
      <c r="N211" s="34">
        <v>83224.960000000006</v>
      </c>
      <c r="O211" s="34">
        <v>0</v>
      </c>
      <c r="P211" s="34">
        <v>0</v>
      </c>
      <c r="Q211" s="34">
        <v>0</v>
      </c>
    </row>
    <row r="212" spans="2:17" ht="77.25" customHeight="1" x14ac:dyDescent="0.25">
      <c r="B212" s="26" t="s">
        <v>322</v>
      </c>
      <c r="C212" s="26" t="s">
        <v>424</v>
      </c>
      <c r="D212" s="27" t="s">
        <v>338</v>
      </c>
      <c r="E212" s="27" t="s">
        <v>145</v>
      </c>
      <c r="F212" s="27" t="s">
        <v>343</v>
      </c>
      <c r="G212" s="27" t="s">
        <v>345</v>
      </c>
      <c r="H212" s="27" t="s">
        <v>200</v>
      </c>
      <c r="I212" s="27" t="s">
        <v>147</v>
      </c>
      <c r="J212" s="27" t="s">
        <v>226</v>
      </c>
      <c r="K212" s="28" t="s">
        <v>81</v>
      </c>
      <c r="L212" s="29" t="s">
        <v>434</v>
      </c>
      <c r="M212" s="34">
        <v>51665.47</v>
      </c>
      <c r="N212" s="34">
        <v>34873.760000000002</v>
      </c>
      <c r="O212" s="34">
        <v>58890.48</v>
      </c>
      <c r="P212" s="34">
        <v>58890.48</v>
      </c>
      <c r="Q212" s="34">
        <v>58890.48</v>
      </c>
    </row>
    <row r="213" spans="2:17" ht="73.5" customHeight="1" x14ac:dyDescent="0.25">
      <c r="B213" s="26" t="s">
        <v>227</v>
      </c>
      <c r="C213" s="26" t="s">
        <v>424</v>
      </c>
      <c r="D213" s="27" t="s">
        <v>338</v>
      </c>
      <c r="E213" s="27" t="s">
        <v>145</v>
      </c>
      <c r="F213" s="27" t="s">
        <v>343</v>
      </c>
      <c r="G213" s="27" t="s">
        <v>346</v>
      </c>
      <c r="H213" s="27" t="s">
        <v>200</v>
      </c>
      <c r="I213" s="27" t="s">
        <v>147</v>
      </c>
      <c r="J213" s="27" t="s">
        <v>226</v>
      </c>
      <c r="K213" s="28" t="s">
        <v>124</v>
      </c>
      <c r="L213" s="29" t="s">
        <v>229</v>
      </c>
      <c r="M213" s="34">
        <v>286262.18</v>
      </c>
      <c r="N213" s="34">
        <v>264621.13</v>
      </c>
      <c r="O213" s="34">
        <v>264910.51</v>
      </c>
      <c r="P213" s="34">
        <v>436398.5</v>
      </c>
      <c r="Q213" s="34">
        <v>264910.51</v>
      </c>
    </row>
    <row r="214" spans="2:17" ht="110.25" customHeight="1" x14ac:dyDescent="0.25">
      <c r="B214" s="26" t="s">
        <v>227</v>
      </c>
      <c r="C214" s="26" t="s">
        <v>424</v>
      </c>
      <c r="D214" s="27" t="s">
        <v>338</v>
      </c>
      <c r="E214" s="27" t="s">
        <v>145</v>
      </c>
      <c r="F214" s="27" t="s">
        <v>343</v>
      </c>
      <c r="G214" s="27" t="s">
        <v>347</v>
      </c>
      <c r="H214" s="27" t="s">
        <v>200</v>
      </c>
      <c r="I214" s="27" t="s">
        <v>147</v>
      </c>
      <c r="J214" s="27" t="s">
        <v>226</v>
      </c>
      <c r="K214" s="28" t="s">
        <v>125</v>
      </c>
      <c r="L214" s="29" t="s">
        <v>229</v>
      </c>
      <c r="M214" s="34">
        <v>6271.13</v>
      </c>
      <c r="N214" s="34">
        <v>6271.13</v>
      </c>
      <c r="O214" s="34">
        <v>1490.33</v>
      </c>
      <c r="P214" s="34">
        <v>0</v>
      </c>
      <c r="Q214" s="34">
        <v>0</v>
      </c>
    </row>
    <row r="215" spans="2:17" ht="89.25" customHeight="1" x14ac:dyDescent="0.25">
      <c r="B215" s="50" t="s">
        <v>323</v>
      </c>
      <c r="C215" s="26" t="s">
        <v>424</v>
      </c>
      <c r="D215" s="27" t="s">
        <v>338</v>
      </c>
      <c r="E215" s="27" t="s">
        <v>145</v>
      </c>
      <c r="F215" s="27" t="s">
        <v>343</v>
      </c>
      <c r="G215" s="27" t="s">
        <v>471</v>
      </c>
      <c r="H215" s="27" t="s">
        <v>200</v>
      </c>
      <c r="I215" s="27" t="s">
        <v>147</v>
      </c>
      <c r="J215" s="27" t="s">
        <v>226</v>
      </c>
      <c r="K215" s="28" t="s">
        <v>472</v>
      </c>
      <c r="L215" s="29" t="s">
        <v>324</v>
      </c>
      <c r="M215" s="34">
        <v>557.03</v>
      </c>
      <c r="N215" s="34">
        <v>0</v>
      </c>
      <c r="O215" s="34">
        <v>0</v>
      </c>
      <c r="P215" s="34">
        <v>0</v>
      </c>
      <c r="Q215" s="34">
        <v>0</v>
      </c>
    </row>
    <row r="216" spans="2:17" ht="101.25" customHeight="1" x14ac:dyDescent="0.25">
      <c r="B216" s="26" t="s">
        <v>227</v>
      </c>
      <c r="C216" s="26" t="s">
        <v>424</v>
      </c>
      <c r="D216" s="27" t="s">
        <v>338</v>
      </c>
      <c r="E216" s="27" t="s">
        <v>145</v>
      </c>
      <c r="F216" s="27" t="s">
        <v>343</v>
      </c>
      <c r="G216" s="27" t="s">
        <v>348</v>
      </c>
      <c r="H216" s="27" t="s">
        <v>200</v>
      </c>
      <c r="I216" s="27" t="s">
        <v>147</v>
      </c>
      <c r="J216" s="27" t="s">
        <v>226</v>
      </c>
      <c r="K216" s="28" t="s">
        <v>126</v>
      </c>
      <c r="L216" s="29" t="s">
        <v>229</v>
      </c>
      <c r="M216" s="34">
        <v>63454.38</v>
      </c>
      <c r="N216" s="34">
        <v>63454.38</v>
      </c>
      <c r="O216" s="34">
        <v>156179.66</v>
      </c>
      <c r="P216" s="34">
        <v>0</v>
      </c>
      <c r="Q216" s="34">
        <v>0</v>
      </c>
    </row>
    <row r="217" spans="2:17" ht="93.75" customHeight="1" x14ac:dyDescent="0.25">
      <c r="B217" s="26" t="s">
        <v>322</v>
      </c>
      <c r="C217" s="26" t="s">
        <v>424</v>
      </c>
      <c r="D217" s="27" t="s">
        <v>338</v>
      </c>
      <c r="E217" s="27" t="s">
        <v>145</v>
      </c>
      <c r="F217" s="27" t="s">
        <v>349</v>
      </c>
      <c r="G217" s="27" t="s">
        <v>350</v>
      </c>
      <c r="H217" s="27" t="s">
        <v>200</v>
      </c>
      <c r="I217" s="27" t="s">
        <v>351</v>
      </c>
      <c r="J217" s="27" t="s">
        <v>226</v>
      </c>
      <c r="K217" s="28" t="s">
        <v>82</v>
      </c>
      <c r="L217" s="29" t="s">
        <v>434</v>
      </c>
      <c r="M217" s="34">
        <v>10000</v>
      </c>
      <c r="N217" s="34">
        <v>0</v>
      </c>
      <c r="O217" s="34">
        <v>5000</v>
      </c>
      <c r="P217" s="34">
        <v>0</v>
      </c>
      <c r="Q217" s="34">
        <v>0</v>
      </c>
    </row>
    <row r="218" spans="2:17" ht="100.5" customHeight="1" x14ac:dyDescent="0.25">
      <c r="B218" s="26" t="s">
        <v>227</v>
      </c>
      <c r="C218" s="26" t="s">
        <v>424</v>
      </c>
      <c r="D218" s="27" t="s">
        <v>338</v>
      </c>
      <c r="E218" s="27" t="s">
        <v>145</v>
      </c>
      <c r="F218" s="27" t="s">
        <v>349</v>
      </c>
      <c r="G218" s="27" t="s">
        <v>350</v>
      </c>
      <c r="H218" s="27" t="s">
        <v>200</v>
      </c>
      <c r="I218" s="27" t="s">
        <v>351</v>
      </c>
      <c r="J218" s="27" t="s">
        <v>226</v>
      </c>
      <c r="K218" s="28" t="s">
        <v>82</v>
      </c>
      <c r="L218" s="29" t="s">
        <v>229</v>
      </c>
      <c r="M218" s="34">
        <v>4456.25</v>
      </c>
      <c r="N218" s="34">
        <v>0</v>
      </c>
      <c r="O218" s="34">
        <v>0</v>
      </c>
      <c r="P218" s="34">
        <v>0</v>
      </c>
      <c r="Q218" s="34">
        <v>0</v>
      </c>
    </row>
    <row r="219" spans="2:17" ht="81.75" customHeight="1" x14ac:dyDescent="0.25">
      <c r="B219" s="26" t="s">
        <v>323</v>
      </c>
      <c r="C219" s="26" t="s">
        <v>424</v>
      </c>
      <c r="D219" s="27" t="s">
        <v>338</v>
      </c>
      <c r="E219" s="27" t="s">
        <v>145</v>
      </c>
      <c r="F219" s="27" t="s">
        <v>349</v>
      </c>
      <c r="G219" s="27" t="s">
        <v>350</v>
      </c>
      <c r="H219" s="27" t="s">
        <v>200</v>
      </c>
      <c r="I219" s="27" t="s">
        <v>352</v>
      </c>
      <c r="J219" s="27" t="s">
        <v>226</v>
      </c>
      <c r="K219" s="28" t="s">
        <v>353</v>
      </c>
      <c r="L219" s="29" t="s">
        <v>324</v>
      </c>
      <c r="M219" s="34">
        <v>5155.8999999999996</v>
      </c>
      <c r="N219" s="34">
        <v>3298.4</v>
      </c>
      <c r="O219" s="34">
        <v>0</v>
      </c>
      <c r="P219" s="34">
        <v>0</v>
      </c>
      <c r="Q219" s="34">
        <v>0</v>
      </c>
    </row>
    <row r="220" spans="2:17" ht="93.75" customHeight="1" x14ac:dyDescent="0.25">
      <c r="B220" s="26" t="s">
        <v>322</v>
      </c>
      <c r="C220" s="26" t="s">
        <v>424</v>
      </c>
      <c r="D220" s="27" t="s">
        <v>338</v>
      </c>
      <c r="E220" s="27" t="s">
        <v>145</v>
      </c>
      <c r="F220" s="27" t="s">
        <v>349</v>
      </c>
      <c r="G220" s="27" t="s">
        <v>350</v>
      </c>
      <c r="H220" s="27" t="s">
        <v>200</v>
      </c>
      <c r="I220" s="27" t="s">
        <v>354</v>
      </c>
      <c r="J220" s="27" t="s">
        <v>226</v>
      </c>
      <c r="K220" s="28" t="s">
        <v>83</v>
      </c>
      <c r="L220" s="29" t="s">
        <v>434</v>
      </c>
      <c r="M220" s="34">
        <v>211.15</v>
      </c>
      <c r="N220" s="34">
        <v>211.15</v>
      </c>
      <c r="O220" s="34">
        <v>0</v>
      </c>
      <c r="P220" s="34">
        <v>0</v>
      </c>
      <c r="Q220" s="34">
        <v>0</v>
      </c>
    </row>
    <row r="221" spans="2:17" ht="87" customHeight="1" x14ac:dyDescent="0.25">
      <c r="B221" s="50">
        <v>606</v>
      </c>
      <c r="C221" s="26" t="s">
        <v>424</v>
      </c>
      <c r="D221" s="27" t="s">
        <v>338</v>
      </c>
      <c r="E221" s="27" t="s">
        <v>145</v>
      </c>
      <c r="F221" s="27" t="s">
        <v>349</v>
      </c>
      <c r="G221" s="27" t="s">
        <v>350</v>
      </c>
      <c r="H221" s="27" t="s">
        <v>200</v>
      </c>
      <c r="I221" s="27" t="s">
        <v>468</v>
      </c>
      <c r="J221" s="27" t="s">
        <v>226</v>
      </c>
      <c r="K221" s="53" t="s">
        <v>469</v>
      </c>
      <c r="L221" s="29" t="s">
        <v>434</v>
      </c>
      <c r="M221" s="34">
        <v>0</v>
      </c>
      <c r="N221" s="34">
        <v>0</v>
      </c>
      <c r="O221" s="34">
        <v>144828.35999999999</v>
      </c>
      <c r="P221" s="34">
        <v>0</v>
      </c>
      <c r="Q221" s="34">
        <v>0</v>
      </c>
    </row>
    <row r="222" spans="2:17" ht="97.5" customHeight="1" x14ac:dyDescent="0.25">
      <c r="B222" s="50">
        <v>614</v>
      </c>
      <c r="C222" s="26" t="s">
        <v>424</v>
      </c>
      <c r="D222" s="27" t="s">
        <v>338</v>
      </c>
      <c r="E222" s="27" t="s">
        <v>145</v>
      </c>
      <c r="F222" s="27" t="s">
        <v>349</v>
      </c>
      <c r="G222" s="27" t="s">
        <v>350</v>
      </c>
      <c r="H222" s="27" t="s">
        <v>200</v>
      </c>
      <c r="I222" s="27" t="s">
        <v>466</v>
      </c>
      <c r="J222" s="27" t="s">
        <v>226</v>
      </c>
      <c r="K222" s="28" t="s">
        <v>467</v>
      </c>
      <c r="L222" s="29" t="s">
        <v>229</v>
      </c>
      <c r="M222" s="34">
        <v>0</v>
      </c>
      <c r="N222" s="41">
        <v>0</v>
      </c>
      <c r="O222" s="34">
        <v>40078.910000000003</v>
      </c>
      <c r="P222" s="34">
        <v>3486.84</v>
      </c>
      <c r="Q222" s="34">
        <v>3486.84</v>
      </c>
    </row>
    <row r="223" spans="2:17" ht="63.75" customHeight="1" x14ac:dyDescent="0.25">
      <c r="B223" s="26" t="s">
        <v>238</v>
      </c>
      <c r="C223" s="26" t="s">
        <v>424</v>
      </c>
      <c r="D223" s="27" t="s">
        <v>338</v>
      </c>
      <c r="E223" s="27" t="s">
        <v>145</v>
      </c>
      <c r="F223" s="27" t="s">
        <v>349</v>
      </c>
      <c r="G223" s="27" t="s">
        <v>350</v>
      </c>
      <c r="H223" s="27" t="s">
        <v>200</v>
      </c>
      <c r="I223" s="27" t="s">
        <v>355</v>
      </c>
      <c r="J223" s="27" t="s">
        <v>226</v>
      </c>
      <c r="K223" s="28" t="s">
        <v>67</v>
      </c>
      <c r="L223" s="29" t="s">
        <v>241</v>
      </c>
      <c r="M223" s="34">
        <v>100</v>
      </c>
      <c r="N223" s="34">
        <v>100</v>
      </c>
      <c r="O223" s="34">
        <v>100</v>
      </c>
      <c r="P223" s="34">
        <v>100</v>
      </c>
      <c r="Q223" s="34">
        <v>100</v>
      </c>
    </row>
    <row r="224" spans="2:17" ht="84" customHeight="1" x14ac:dyDescent="0.25">
      <c r="B224" s="50" t="s">
        <v>322</v>
      </c>
      <c r="C224" s="26" t="s">
        <v>424</v>
      </c>
      <c r="D224" s="27" t="s">
        <v>338</v>
      </c>
      <c r="E224" s="27" t="s">
        <v>145</v>
      </c>
      <c r="F224" s="27" t="s">
        <v>349</v>
      </c>
      <c r="G224" s="27" t="s">
        <v>350</v>
      </c>
      <c r="H224" s="27" t="s">
        <v>200</v>
      </c>
      <c r="I224" s="27" t="s">
        <v>470</v>
      </c>
      <c r="J224" s="27" t="s">
        <v>226</v>
      </c>
      <c r="K224" s="54" t="s">
        <v>482</v>
      </c>
      <c r="L224" s="29" t="s">
        <v>434</v>
      </c>
      <c r="M224" s="34">
        <v>0</v>
      </c>
      <c r="N224" s="34">
        <v>0</v>
      </c>
      <c r="O224" s="34">
        <v>9218.2000000000007</v>
      </c>
      <c r="P224" s="34">
        <v>0</v>
      </c>
      <c r="Q224" s="34">
        <v>0</v>
      </c>
    </row>
    <row r="225" spans="2:17" ht="63.75" customHeight="1" x14ac:dyDescent="0.25">
      <c r="B225" s="26" t="s">
        <v>323</v>
      </c>
      <c r="C225" s="26" t="s">
        <v>424</v>
      </c>
      <c r="D225" s="27" t="s">
        <v>338</v>
      </c>
      <c r="E225" s="27" t="s">
        <v>145</v>
      </c>
      <c r="F225" s="27" t="s">
        <v>349</v>
      </c>
      <c r="G225" s="27" t="s">
        <v>350</v>
      </c>
      <c r="H225" s="27" t="s">
        <v>200</v>
      </c>
      <c r="I225" s="27" t="s">
        <v>356</v>
      </c>
      <c r="J225" s="27" t="s">
        <v>226</v>
      </c>
      <c r="K225" s="28" t="s">
        <v>92</v>
      </c>
      <c r="L225" s="29" t="s">
        <v>324</v>
      </c>
      <c r="M225" s="34">
        <v>180.58</v>
      </c>
      <c r="N225" s="34">
        <v>180.58</v>
      </c>
      <c r="O225" s="34">
        <v>179.53</v>
      </c>
      <c r="P225" s="34">
        <v>179.53</v>
      </c>
      <c r="Q225" s="34">
        <v>179.53</v>
      </c>
    </row>
    <row r="226" spans="2:17" ht="108" customHeight="1" x14ac:dyDescent="0.25">
      <c r="B226" s="26" t="s">
        <v>258</v>
      </c>
      <c r="C226" s="26" t="s">
        <v>425</v>
      </c>
      <c r="D226" s="27" t="s">
        <v>338</v>
      </c>
      <c r="E226" s="27" t="s">
        <v>145</v>
      </c>
      <c r="F226" s="27" t="s">
        <v>357</v>
      </c>
      <c r="G226" s="27" t="s">
        <v>237</v>
      </c>
      <c r="H226" s="27" t="s">
        <v>200</v>
      </c>
      <c r="I226" s="27" t="s">
        <v>358</v>
      </c>
      <c r="J226" s="27" t="s">
        <v>226</v>
      </c>
      <c r="K226" s="28" t="s">
        <v>93</v>
      </c>
      <c r="L226" s="29" t="s">
        <v>433</v>
      </c>
      <c r="M226" s="34">
        <v>1222.17</v>
      </c>
      <c r="N226" s="34">
        <v>910</v>
      </c>
      <c r="O226" s="34">
        <v>1264.1099999999999</v>
      </c>
      <c r="P226" s="34">
        <v>1264.1099999999999</v>
      </c>
      <c r="Q226" s="34">
        <v>1264.1099999999999</v>
      </c>
    </row>
    <row r="227" spans="2:17" ht="93.75" customHeight="1" x14ac:dyDescent="0.25">
      <c r="B227" s="26" t="s">
        <v>258</v>
      </c>
      <c r="C227" s="26" t="s">
        <v>425</v>
      </c>
      <c r="D227" s="27" t="s">
        <v>338</v>
      </c>
      <c r="E227" s="27" t="s">
        <v>145</v>
      </c>
      <c r="F227" s="27" t="s">
        <v>357</v>
      </c>
      <c r="G227" s="27" t="s">
        <v>237</v>
      </c>
      <c r="H227" s="27" t="s">
        <v>200</v>
      </c>
      <c r="I227" s="27" t="s">
        <v>359</v>
      </c>
      <c r="J227" s="27" t="s">
        <v>226</v>
      </c>
      <c r="K227" s="28" t="s">
        <v>94</v>
      </c>
      <c r="L227" s="29" t="s">
        <v>433</v>
      </c>
      <c r="M227" s="34">
        <v>2661.02</v>
      </c>
      <c r="N227" s="34">
        <v>1950</v>
      </c>
      <c r="O227" s="34">
        <v>2757.02</v>
      </c>
      <c r="P227" s="34">
        <v>2757.02</v>
      </c>
      <c r="Q227" s="34">
        <v>2757.02</v>
      </c>
    </row>
    <row r="228" spans="2:17" ht="93.75" customHeight="1" x14ac:dyDescent="0.25">
      <c r="B228" s="26" t="s">
        <v>258</v>
      </c>
      <c r="C228" s="26" t="s">
        <v>425</v>
      </c>
      <c r="D228" s="27" t="s">
        <v>338</v>
      </c>
      <c r="E228" s="27" t="s">
        <v>145</v>
      </c>
      <c r="F228" s="27" t="s">
        <v>357</v>
      </c>
      <c r="G228" s="27" t="s">
        <v>237</v>
      </c>
      <c r="H228" s="27" t="s">
        <v>200</v>
      </c>
      <c r="I228" s="27" t="s">
        <v>360</v>
      </c>
      <c r="J228" s="27" t="s">
        <v>226</v>
      </c>
      <c r="K228" s="28" t="s">
        <v>95</v>
      </c>
      <c r="L228" s="29" t="s">
        <v>433</v>
      </c>
      <c r="M228" s="34">
        <v>2304.29</v>
      </c>
      <c r="N228" s="34">
        <v>1600</v>
      </c>
      <c r="O228" s="34">
        <v>2318.84</v>
      </c>
      <c r="P228" s="34">
        <v>2318.84</v>
      </c>
      <c r="Q228" s="34">
        <v>2318.84</v>
      </c>
    </row>
    <row r="229" spans="2:17" ht="90.75" customHeight="1" x14ac:dyDescent="0.25">
      <c r="B229" s="26" t="s">
        <v>258</v>
      </c>
      <c r="C229" s="26" t="s">
        <v>425</v>
      </c>
      <c r="D229" s="27" t="s">
        <v>338</v>
      </c>
      <c r="E229" s="27" t="s">
        <v>145</v>
      </c>
      <c r="F229" s="27" t="s">
        <v>357</v>
      </c>
      <c r="G229" s="27" t="s">
        <v>237</v>
      </c>
      <c r="H229" s="27" t="s">
        <v>200</v>
      </c>
      <c r="I229" s="27" t="s">
        <v>319</v>
      </c>
      <c r="J229" s="27" t="s">
        <v>226</v>
      </c>
      <c r="K229" s="28" t="s">
        <v>96</v>
      </c>
      <c r="L229" s="29" t="s">
        <v>433</v>
      </c>
      <c r="M229" s="34">
        <v>28439.65</v>
      </c>
      <c r="N229" s="34">
        <v>22339</v>
      </c>
      <c r="O229" s="34">
        <v>28886.25</v>
      </c>
      <c r="P229" s="34">
        <v>30640.78</v>
      </c>
      <c r="Q229" s="34">
        <v>32508.46</v>
      </c>
    </row>
    <row r="230" spans="2:17" ht="97.5" customHeight="1" x14ac:dyDescent="0.25">
      <c r="B230" s="26" t="s">
        <v>258</v>
      </c>
      <c r="C230" s="26" t="s">
        <v>425</v>
      </c>
      <c r="D230" s="27" t="s">
        <v>338</v>
      </c>
      <c r="E230" s="27" t="s">
        <v>145</v>
      </c>
      <c r="F230" s="27" t="s">
        <v>357</v>
      </c>
      <c r="G230" s="27" t="s">
        <v>237</v>
      </c>
      <c r="H230" s="27" t="s">
        <v>200</v>
      </c>
      <c r="I230" s="27" t="s">
        <v>361</v>
      </c>
      <c r="J230" s="27" t="s">
        <v>226</v>
      </c>
      <c r="K230" s="28" t="s">
        <v>97</v>
      </c>
      <c r="L230" s="29" t="s">
        <v>433</v>
      </c>
      <c r="M230" s="34">
        <v>79.430000000000007</v>
      </c>
      <c r="N230" s="34">
        <v>79.430000000000007</v>
      </c>
      <c r="O230" s="34">
        <v>78.760000000000005</v>
      </c>
      <c r="P230" s="34">
        <v>81.91</v>
      </c>
      <c r="Q230" s="34">
        <v>85.19</v>
      </c>
    </row>
    <row r="231" spans="2:17" ht="114.75" customHeight="1" x14ac:dyDescent="0.25">
      <c r="B231" s="26" t="s">
        <v>238</v>
      </c>
      <c r="C231" s="26" t="s">
        <v>425</v>
      </c>
      <c r="D231" s="27" t="s">
        <v>338</v>
      </c>
      <c r="E231" s="27" t="s">
        <v>145</v>
      </c>
      <c r="F231" s="27" t="s">
        <v>357</v>
      </c>
      <c r="G231" s="27" t="s">
        <v>237</v>
      </c>
      <c r="H231" s="27" t="s">
        <v>200</v>
      </c>
      <c r="I231" s="27" t="s">
        <v>362</v>
      </c>
      <c r="J231" s="27" t="s">
        <v>226</v>
      </c>
      <c r="K231" s="28" t="s">
        <v>363</v>
      </c>
      <c r="L231" s="29" t="s">
        <v>241</v>
      </c>
      <c r="M231" s="34">
        <v>1392.3</v>
      </c>
      <c r="N231" s="34">
        <v>1140.8399999999999</v>
      </c>
      <c r="O231" s="34">
        <v>1442.57</v>
      </c>
      <c r="P231" s="34">
        <v>1442.57</v>
      </c>
      <c r="Q231" s="34">
        <v>1442.57</v>
      </c>
    </row>
    <row r="232" spans="2:17" ht="85.5" customHeight="1" x14ac:dyDescent="0.25">
      <c r="B232" s="26" t="s">
        <v>238</v>
      </c>
      <c r="C232" s="26" t="s">
        <v>425</v>
      </c>
      <c r="D232" s="27" t="s">
        <v>338</v>
      </c>
      <c r="E232" s="27" t="s">
        <v>145</v>
      </c>
      <c r="F232" s="27" t="s">
        <v>357</v>
      </c>
      <c r="G232" s="27" t="s">
        <v>237</v>
      </c>
      <c r="H232" s="27" t="s">
        <v>200</v>
      </c>
      <c r="I232" s="27" t="s">
        <v>364</v>
      </c>
      <c r="J232" s="27" t="s">
        <v>226</v>
      </c>
      <c r="K232" s="28" t="s">
        <v>68</v>
      </c>
      <c r="L232" s="29" t="s">
        <v>241</v>
      </c>
      <c r="M232" s="34">
        <v>66.540000000000006</v>
      </c>
      <c r="N232" s="34">
        <v>60.54</v>
      </c>
      <c r="O232" s="34">
        <v>66.06</v>
      </c>
      <c r="P232" s="34">
        <v>66.06</v>
      </c>
      <c r="Q232" s="34">
        <v>66.06</v>
      </c>
    </row>
    <row r="233" spans="2:17" ht="67.5" customHeight="1" x14ac:dyDescent="0.25">
      <c r="B233" s="26" t="s">
        <v>258</v>
      </c>
      <c r="C233" s="26" t="s">
        <v>425</v>
      </c>
      <c r="D233" s="27" t="s">
        <v>338</v>
      </c>
      <c r="E233" s="27" t="s">
        <v>145</v>
      </c>
      <c r="F233" s="27" t="s">
        <v>357</v>
      </c>
      <c r="G233" s="27" t="s">
        <v>237</v>
      </c>
      <c r="H233" s="27" t="s">
        <v>200</v>
      </c>
      <c r="I233" s="27" t="s">
        <v>365</v>
      </c>
      <c r="J233" s="27" t="s">
        <v>226</v>
      </c>
      <c r="K233" s="28" t="s">
        <v>98</v>
      </c>
      <c r="L233" s="29" t="s">
        <v>433</v>
      </c>
      <c r="M233" s="34">
        <v>30935.48</v>
      </c>
      <c r="N233" s="34">
        <v>23051.38</v>
      </c>
      <c r="O233" s="34">
        <v>36119.519999999997</v>
      </c>
      <c r="P233" s="34">
        <v>37600.5</v>
      </c>
      <c r="Q233" s="34">
        <v>39081.480000000003</v>
      </c>
    </row>
    <row r="234" spans="2:17" ht="95.25" customHeight="1" x14ac:dyDescent="0.25">
      <c r="B234" s="26" t="s">
        <v>258</v>
      </c>
      <c r="C234" s="26" t="s">
        <v>425</v>
      </c>
      <c r="D234" s="27" t="s">
        <v>338</v>
      </c>
      <c r="E234" s="27" t="s">
        <v>145</v>
      </c>
      <c r="F234" s="27" t="s">
        <v>357</v>
      </c>
      <c r="G234" s="27" t="s">
        <v>237</v>
      </c>
      <c r="H234" s="27" t="s">
        <v>200</v>
      </c>
      <c r="I234" s="27" t="s">
        <v>366</v>
      </c>
      <c r="J234" s="27" t="s">
        <v>226</v>
      </c>
      <c r="K234" s="28" t="s">
        <v>99</v>
      </c>
      <c r="L234" s="29" t="s">
        <v>433</v>
      </c>
      <c r="M234" s="34">
        <v>29829.02</v>
      </c>
      <c r="N234" s="34">
        <v>20559.169999999998</v>
      </c>
      <c r="O234" s="34">
        <v>31288.13</v>
      </c>
      <c r="P234" s="34">
        <v>31289.8</v>
      </c>
      <c r="Q234" s="34">
        <v>31289.8</v>
      </c>
    </row>
    <row r="235" spans="2:17" ht="91.5" customHeight="1" x14ac:dyDescent="0.25">
      <c r="B235" s="26" t="s">
        <v>238</v>
      </c>
      <c r="C235" s="26" t="s">
        <v>425</v>
      </c>
      <c r="D235" s="27" t="s">
        <v>338</v>
      </c>
      <c r="E235" s="27" t="s">
        <v>145</v>
      </c>
      <c r="F235" s="27" t="s">
        <v>357</v>
      </c>
      <c r="G235" s="27" t="s">
        <v>237</v>
      </c>
      <c r="H235" s="27" t="s">
        <v>200</v>
      </c>
      <c r="I235" s="27" t="s">
        <v>367</v>
      </c>
      <c r="J235" s="27" t="s">
        <v>226</v>
      </c>
      <c r="K235" s="28" t="s">
        <v>69</v>
      </c>
      <c r="L235" s="29" t="s">
        <v>241</v>
      </c>
      <c r="M235" s="34">
        <v>3</v>
      </c>
      <c r="N235" s="34">
        <v>3</v>
      </c>
      <c r="O235" s="34">
        <v>3</v>
      </c>
      <c r="P235" s="34">
        <v>3</v>
      </c>
      <c r="Q235" s="34">
        <v>3</v>
      </c>
    </row>
    <row r="236" spans="2:17" ht="165.75" customHeight="1" x14ac:dyDescent="0.25">
      <c r="B236" s="26" t="s">
        <v>322</v>
      </c>
      <c r="C236" s="26" t="s">
        <v>425</v>
      </c>
      <c r="D236" s="27" t="s">
        <v>338</v>
      </c>
      <c r="E236" s="27" t="s">
        <v>145</v>
      </c>
      <c r="F236" s="27" t="s">
        <v>357</v>
      </c>
      <c r="G236" s="27" t="s">
        <v>237</v>
      </c>
      <c r="H236" s="27" t="s">
        <v>200</v>
      </c>
      <c r="I236" s="27" t="s">
        <v>368</v>
      </c>
      <c r="J236" s="27" t="s">
        <v>226</v>
      </c>
      <c r="K236" s="28" t="s">
        <v>84</v>
      </c>
      <c r="L236" s="29" t="s">
        <v>434</v>
      </c>
      <c r="M236" s="34">
        <v>272930.09000000003</v>
      </c>
      <c r="N236" s="42">
        <v>194037.02</v>
      </c>
      <c r="O236" s="34">
        <v>302508.26</v>
      </c>
      <c r="P236" s="34">
        <v>304975.40999999997</v>
      </c>
      <c r="Q236" s="34">
        <v>304975.40999999997</v>
      </c>
    </row>
    <row r="237" spans="2:17" ht="220.5" customHeight="1" x14ac:dyDescent="0.25">
      <c r="B237" s="26" t="s">
        <v>322</v>
      </c>
      <c r="C237" s="26" t="s">
        <v>425</v>
      </c>
      <c r="D237" s="27" t="s">
        <v>338</v>
      </c>
      <c r="E237" s="27" t="s">
        <v>145</v>
      </c>
      <c r="F237" s="27" t="s">
        <v>357</v>
      </c>
      <c r="G237" s="27" t="s">
        <v>237</v>
      </c>
      <c r="H237" s="27" t="s">
        <v>200</v>
      </c>
      <c r="I237" s="27" t="s">
        <v>369</v>
      </c>
      <c r="J237" s="27" t="s">
        <v>226</v>
      </c>
      <c r="K237" s="28" t="s">
        <v>85</v>
      </c>
      <c r="L237" s="29" t="s">
        <v>434</v>
      </c>
      <c r="M237" s="34">
        <v>332619.98</v>
      </c>
      <c r="N237" s="34">
        <v>235479.24</v>
      </c>
      <c r="O237" s="34">
        <v>359977.69</v>
      </c>
      <c r="P237" s="34">
        <v>358588.95</v>
      </c>
      <c r="Q237" s="34">
        <v>358588.95</v>
      </c>
    </row>
    <row r="238" spans="2:17" ht="86.25" customHeight="1" x14ac:dyDescent="0.25">
      <c r="B238" s="26" t="s">
        <v>227</v>
      </c>
      <c r="C238" s="26" t="s">
        <v>425</v>
      </c>
      <c r="D238" s="27" t="s">
        <v>338</v>
      </c>
      <c r="E238" s="27" t="s">
        <v>145</v>
      </c>
      <c r="F238" s="27" t="s">
        <v>357</v>
      </c>
      <c r="G238" s="27" t="s">
        <v>237</v>
      </c>
      <c r="H238" s="27" t="s">
        <v>200</v>
      </c>
      <c r="I238" s="27" t="s">
        <v>370</v>
      </c>
      <c r="J238" s="27" t="s">
        <v>226</v>
      </c>
      <c r="K238" s="28" t="s">
        <v>127</v>
      </c>
      <c r="L238" s="29" t="s">
        <v>229</v>
      </c>
      <c r="M238" s="34">
        <f>2872.43-6.8</f>
        <v>2865.6299999999997</v>
      </c>
      <c r="N238" s="34">
        <v>1768.97</v>
      </c>
      <c r="O238" s="34">
        <v>3510.74</v>
      </c>
      <c r="P238" s="34">
        <v>2234.11</v>
      </c>
      <c r="Q238" s="34">
        <v>2234.11</v>
      </c>
    </row>
    <row r="239" spans="2:17" ht="143.25" customHeight="1" x14ac:dyDescent="0.25">
      <c r="B239" s="26" t="s">
        <v>258</v>
      </c>
      <c r="C239" s="26" t="s">
        <v>425</v>
      </c>
      <c r="D239" s="27" t="s">
        <v>338</v>
      </c>
      <c r="E239" s="27" t="s">
        <v>145</v>
      </c>
      <c r="F239" s="27" t="s">
        <v>357</v>
      </c>
      <c r="G239" s="27" t="s">
        <v>237</v>
      </c>
      <c r="H239" s="27" t="s">
        <v>200</v>
      </c>
      <c r="I239" s="27" t="s">
        <v>371</v>
      </c>
      <c r="J239" s="27" t="s">
        <v>226</v>
      </c>
      <c r="K239" s="28" t="s">
        <v>100</v>
      </c>
      <c r="L239" s="29" t="s">
        <v>433</v>
      </c>
      <c r="M239" s="34">
        <v>7708.93</v>
      </c>
      <c r="N239" s="34">
        <v>7658.95</v>
      </c>
      <c r="O239" s="34">
        <v>8087.74</v>
      </c>
      <c r="P239" s="34">
        <v>8411.25</v>
      </c>
      <c r="Q239" s="34">
        <v>8747.7000000000007</v>
      </c>
    </row>
    <row r="240" spans="2:17" ht="105.75" customHeight="1" x14ac:dyDescent="0.25">
      <c r="B240" s="26" t="s">
        <v>258</v>
      </c>
      <c r="C240" s="26" t="s">
        <v>425</v>
      </c>
      <c r="D240" s="27" t="s">
        <v>338</v>
      </c>
      <c r="E240" s="27" t="s">
        <v>145</v>
      </c>
      <c r="F240" s="27" t="s">
        <v>357</v>
      </c>
      <c r="G240" s="27" t="s">
        <v>237</v>
      </c>
      <c r="H240" s="27" t="s">
        <v>200</v>
      </c>
      <c r="I240" s="27" t="s">
        <v>372</v>
      </c>
      <c r="J240" s="27" t="s">
        <v>226</v>
      </c>
      <c r="K240" s="28" t="s">
        <v>487</v>
      </c>
      <c r="L240" s="29" t="s">
        <v>433</v>
      </c>
      <c r="M240" s="34">
        <f>256.08-74.37</f>
        <v>181.70999999999998</v>
      </c>
      <c r="N240" s="30">
        <v>126</v>
      </c>
      <c r="O240" s="30">
        <v>283.52</v>
      </c>
      <c r="P240" s="30">
        <v>132.26</v>
      </c>
      <c r="Q240" s="30">
        <v>0</v>
      </c>
    </row>
    <row r="241" spans="2:17" ht="109.5" customHeight="1" x14ac:dyDescent="0.25">
      <c r="B241" s="26" t="s">
        <v>258</v>
      </c>
      <c r="C241" s="26" t="s">
        <v>425</v>
      </c>
      <c r="D241" s="27" t="s">
        <v>338</v>
      </c>
      <c r="E241" s="27" t="s">
        <v>145</v>
      </c>
      <c r="F241" s="27" t="s">
        <v>357</v>
      </c>
      <c r="G241" s="27" t="s">
        <v>237</v>
      </c>
      <c r="H241" s="27" t="s">
        <v>200</v>
      </c>
      <c r="I241" s="27" t="s">
        <v>373</v>
      </c>
      <c r="J241" s="27" t="s">
        <v>226</v>
      </c>
      <c r="K241" s="28" t="s">
        <v>101</v>
      </c>
      <c r="L241" s="29" t="s">
        <v>433</v>
      </c>
      <c r="M241" s="30">
        <f>35030-118.56</f>
        <v>34911.440000000002</v>
      </c>
      <c r="N241" s="30">
        <v>35030</v>
      </c>
      <c r="O241" s="30">
        <v>42719.17</v>
      </c>
      <c r="P241" s="30">
        <v>44427.93</v>
      </c>
      <c r="Q241" s="30">
        <v>46203.83</v>
      </c>
    </row>
    <row r="242" spans="2:17" ht="82.5" customHeight="1" x14ac:dyDescent="0.25">
      <c r="B242" s="50" t="s">
        <v>322</v>
      </c>
      <c r="C242" s="26" t="s">
        <v>425</v>
      </c>
      <c r="D242" s="27" t="s">
        <v>338</v>
      </c>
      <c r="E242" s="27" t="s">
        <v>145</v>
      </c>
      <c r="F242" s="27" t="s">
        <v>357</v>
      </c>
      <c r="G242" s="27" t="s">
        <v>237</v>
      </c>
      <c r="H242" s="27" t="s">
        <v>200</v>
      </c>
      <c r="I242" s="27" t="s">
        <v>473</v>
      </c>
      <c r="J242" s="27" t="s">
        <v>226</v>
      </c>
      <c r="K242" s="28" t="s">
        <v>474</v>
      </c>
      <c r="L242" s="29" t="s">
        <v>434</v>
      </c>
      <c r="M242" s="30">
        <v>0</v>
      </c>
      <c r="N242" s="30">
        <v>0</v>
      </c>
      <c r="O242" s="30">
        <v>7492.39</v>
      </c>
      <c r="P242" s="30">
        <v>7492.39</v>
      </c>
      <c r="Q242" s="30">
        <v>7492.39</v>
      </c>
    </row>
    <row r="243" spans="2:17" ht="93.75" customHeight="1" x14ac:dyDescent="0.25">
      <c r="B243" s="50" t="s">
        <v>258</v>
      </c>
      <c r="C243" s="26" t="s">
        <v>425</v>
      </c>
      <c r="D243" s="27" t="s">
        <v>338</v>
      </c>
      <c r="E243" s="27" t="s">
        <v>145</v>
      </c>
      <c r="F243" s="27" t="s">
        <v>357</v>
      </c>
      <c r="G243" s="27" t="s">
        <v>237</v>
      </c>
      <c r="H243" s="27" t="s">
        <v>200</v>
      </c>
      <c r="I243" s="27" t="s">
        <v>475</v>
      </c>
      <c r="J243" s="27" t="s">
        <v>226</v>
      </c>
      <c r="K243" s="54" t="s">
        <v>476</v>
      </c>
      <c r="L243" s="29" t="s">
        <v>433</v>
      </c>
      <c r="M243" s="30">
        <v>0</v>
      </c>
      <c r="N243" s="30">
        <v>0</v>
      </c>
      <c r="O243" s="30">
        <v>644.29</v>
      </c>
      <c r="P243" s="30">
        <v>644.29</v>
      </c>
      <c r="Q243" s="30">
        <v>644.29</v>
      </c>
    </row>
    <row r="244" spans="2:17" ht="90.75" customHeight="1" x14ac:dyDescent="0.25">
      <c r="B244" s="26" t="s">
        <v>322</v>
      </c>
      <c r="C244" s="26" t="s">
        <v>425</v>
      </c>
      <c r="D244" s="27" t="s">
        <v>338</v>
      </c>
      <c r="E244" s="27" t="s">
        <v>145</v>
      </c>
      <c r="F244" s="27" t="s">
        <v>357</v>
      </c>
      <c r="G244" s="27" t="s">
        <v>374</v>
      </c>
      <c r="H244" s="27" t="s">
        <v>200</v>
      </c>
      <c r="I244" s="27" t="s">
        <v>147</v>
      </c>
      <c r="J244" s="27" t="s">
        <v>226</v>
      </c>
      <c r="K244" s="28" t="s">
        <v>86</v>
      </c>
      <c r="L244" s="29" t="s">
        <v>434</v>
      </c>
      <c r="M244" s="30">
        <v>19678.939999999999</v>
      </c>
      <c r="N244" s="30">
        <v>17211.37</v>
      </c>
      <c r="O244" s="30">
        <v>20286.79</v>
      </c>
      <c r="P244" s="30">
        <v>20286.79</v>
      </c>
      <c r="Q244" s="30">
        <v>20286.79</v>
      </c>
    </row>
    <row r="245" spans="2:17" ht="90" customHeight="1" x14ac:dyDescent="0.25">
      <c r="B245" s="26" t="s">
        <v>258</v>
      </c>
      <c r="C245" s="26" t="s">
        <v>425</v>
      </c>
      <c r="D245" s="27" t="s">
        <v>338</v>
      </c>
      <c r="E245" s="27" t="s">
        <v>145</v>
      </c>
      <c r="F245" s="27" t="s">
        <v>375</v>
      </c>
      <c r="G245" s="27" t="s">
        <v>376</v>
      </c>
      <c r="H245" s="27" t="s">
        <v>200</v>
      </c>
      <c r="I245" s="27" t="s">
        <v>147</v>
      </c>
      <c r="J245" s="27" t="s">
        <v>226</v>
      </c>
      <c r="K245" s="28" t="s">
        <v>102</v>
      </c>
      <c r="L245" s="29" t="s">
        <v>433</v>
      </c>
      <c r="M245" s="30">
        <v>45464.14</v>
      </c>
      <c r="N245" s="30">
        <v>37628.69</v>
      </c>
      <c r="O245" s="30">
        <v>42760.95</v>
      </c>
      <c r="P245" s="30">
        <v>51722.92</v>
      </c>
      <c r="Q245" s="30">
        <v>57154.19</v>
      </c>
    </row>
    <row r="246" spans="2:17" ht="84" customHeight="1" x14ac:dyDescent="0.25">
      <c r="B246" s="26" t="s">
        <v>238</v>
      </c>
      <c r="C246" s="26" t="s">
        <v>425</v>
      </c>
      <c r="D246" s="27" t="s">
        <v>338</v>
      </c>
      <c r="E246" s="27" t="s">
        <v>145</v>
      </c>
      <c r="F246" s="27" t="s">
        <v>375</v>
      </c>
      <c r="G246" s="27" t="s">
        <v>236</v>
      </c>
      <c r="H246" s="27" t="s">
        <v>200</v>
      </c>
      <c r="I246" s="27" t="s">
        <v>147</v>
      </c>
      <c r="J246" s="27" t="s">
        <v>226</v>
      </c>
      <c r="K246" s="28" t="s">
        <v>70</v>
      </c>
      <c r="L246" s="29" t="s">
        <v>241</v>
      </c>
      <c r="M246" s="34">
        <f>15.79-15.79</f>
        <v>0</v>
      </c>
      <c r="N246" s="30">
        <v>0</v>
      </c>
      <c r="O246" s="30">
        <v>148.11000000000001</v>
      </c>
      <c r="P246" s="30">
        <v>8.2899999999999991</v>
      </c>
      <c r="Q246" s="30">
        <v>8.2899999999999991</v>
      </c>
    </row>
    <row r="247" spans="2:17" ht="91.5" customHeight="1" x14ac:dyDescent="0.25">
      <c r="B247" s="26" t="s">
        <v>258</v>
      </c>
      <c r="C247" s="26" t="s">
        <v>425</v>
      </c>
      <c r="D247" s="27" t="s">
        <v>338</v>
      </c>
      <c r="E247" s="27" t="s">
        <v>145</v>
      </c>
      <c r="F247" s="27" t="s">
        <v>375</v>
      </c>
      <c r="G247" s="27" t="s">
        <v>377</v>
      </c>
      <c r="H247" s="27" t="s">
        <v>200</v>
      </c>
      <c r="I247" s="27" t="s">
        <v>147</v>
      </c>
      <c r="J247" s="27" t="s">
        <v>226</v>
      </c>
      <c r="K247" s="28" t="s">
        <v>103</v>
      </c>
      <c r="L247" s="29" t="s">
        <v>433</v>
      </c>
      <c r="M247" s="30">
        <v>7313.27</v>
      </c>
      <c r="N247" s="30">
        <v>7161.42</v>
      </c>
      <c r="O247" s="30">
        <v>7235.38</v>
      </c>
      <c r="P247" s="30">
        <v>7524.79</v>
      </c>
      <c r="Q247" s="30">
        <v>7524.52</v>
      </c>
    </row>
    <row r="248" spans="2:17" s="1" customFormat="1" ht="91.5" customHeight="1" x14ac:dyDescent="0.25">
      <c r="B248" s="37" t="s">
        <v>258</v>
      </c>
      <c r="C248" s="26" t="s">
        <v>425</v>
      </c>
      <c r="D248" s="38" t="s">
        <v>338</v>
      </c>
      <c r="E248" s="38" t="s">
        <v>145</v>
      </c>
      <c r="F248" s="38" t="s">
        <v>375</v>
      </c>
      <c r="G248" s="38" t="s">
        <v>378</v>
      </c>
      <c r="H248" s="38" t="s">
        <v>200</v>
      </c>
      <c r="I248" s="38" t="s">
        <v>147</v>
      </c>
      <c r="J248" s="38" t="s">
        <v>226</v>
      </c>
      <c r="K248" s="28" t="s">
        <v>104</v>
      </c>
      <c r="L248" s="29" t="s">
        <v>433</v>
      </c>
      <c r="M248" s="34">
        <v>101544.35</v>
      </c>
      <c r="N248" s="34">
        <v>73869.3</v>
      </c>
      <c r="O248" s="34">
        <v>101737.68</v>
      </c>
      <c r="P248" s="34">
        <v>101737.68</v>
      </c>
      <c r="Q248" s="34">
        <v>101737.68</v>
      </c>
    </row>
    <row r="249" spans="2:17" ht="132" customHeight="1" x14ac:dyDescent="0.25">
      <c r="B249" s="26" t="s">
        <v>258</v>
      </c>
      <c r="C249" s="26" t="s">
        <v>425</v>
      </c>
      <c r="D249" s="27" t="s">
        <v>338</v>
      </c>
      <c r="E249" s="27" t="s">
        <v>145</v>
      </c>
      <c r="F249" s="27" t="s">
        <v>375</v>
      </c>
      <c r="G249" s="27" t="s">
        <v>379</v>
      </c>
      <c r="H249" s="27" t="s">
        <v>200</v>
      </c>
      <c r="I249" s="27" t="s">
        <v>147</v>
      </c>
      <c r="J249" s="27" t="s">
        <v>226</v>
      </c>
      <c r="K249" s="28" t="s">
        <v>105</v>
      </c>
      <c r="L249" s="29" t="s">
        <v>433</v>
      </c>
      <c r="M249" s="55">
        <v>12</v>
      </c>
      <c r="N249" s="55">
        <v>7.8</v>
      </c>
      <c r="O249" s="55">
        <v>19.53</v>
      </c>
      <c r="P249" s="55">
        <v>19.53</v>
      </c>
      <c r="Q249" s="55">
        <v>19.53</v>
      </c>
    </row>
    <row r="250" spans="2:17" ht="75" x14ac:dyDescent="0.25">
      <c r="B250" s="26" t="s">
        <v>258</v>
      </c>
      <c r="C250" s="26" t="s">
        <v>425</v>
      </c>
      <c r="D250" s="27" t="s">
        <v>338</v>
      </c>
      <c r="E250" s="27" t="s">
        <v>145</v>
      </c>
      <c r="F250" s="27" t="s">
        <v>375</v>
      </c>
      <c r="G250" s="27" t="s">
        <v>380</v>
      </c>
      <c r="H250" s="27" t="s">
        <v>200</v>
      </c>
      <c r="I250" s="27" t="s">
        <v>147</v>
      </c>
      <c r="J250" s="27" t="s">
        <v>226</v>
      </c>
      <c r="K250" s="28" t="s">
        <v>106</v>
      </c>
      <c r="L250" s="29" t="s">
        <v>433</v>
      </c>
      <c r="M250" s="55">
        <v>204000</v>
      </c>
      <c r="N250" s="55">
        <v>174577.52</v>
      </c>
      <c r="O250" s="55">
        <v>217302.53</v>
      </c>
      <c r="P250" s="55">
        <v>230199.65</v>
      </c>
      <c r="Q250" s="55">
        <v>249716.94</v>
      </c>
    </row>
    <row r="251" spans="2:17" ht="84.75" customHeight="1" x14ac:dyDescent="0.25">
      <c r="B251" s="50" t="s">
        <v>322</v>
      </c>
      <c r="C251" s="26" t="s">
        <v>425</v>
      </c>
      <c r="D251" s="27" t="s">
        <v>338</v>
      </c>
      <c r="E251" s="27" t="s">
        <v>145</v>
      </c>
      <c r="F251" s="27" t="s">
        <v>375</v>
      </c>
      <c r="G251" s="27" t="s">
        <v>391</v>
      </c>
      <c r="H251" s="27" t="s">
        <v>200</v>
      </c>
      <c r="I251" s="27" t="s">
        <v>147</v>
      </c>
      <c r="J251" s="27" t="s">
        <v>226</v>
      </c>
      <c r="K251" s="54" t="s">
        <v>477</v>
      </c>
      <c r="L251" s="29" t="s">
        <v>434</v>
      </c>
      <c r="M251" s="55">
        <v>0</v>
      </c>
      <c r="N251" s="55">
        <v>0</v>
      </c>
      <c r="O251" s="55">
        <v>37255.43</v>
      </c>
      <c r="P251" s="55">
        <v>37255.43</v>
      </c>
      <c r="Q251" s="55">
        <v>37255.43</v>
      </c>
    </row>
    <row r="252" spans="2:17" ht="156" customHeight="1" x14ac:dyDescent="0.25">
      <c r="B252" s="26" t="s">
        <v>258</v>
      </c>
      <c r="C252" s="26" t="s">
        <v>425</v>
      </c>
      <c r="D252" s="27" t="s">
        <v>338</v>
      </c>
      <c r="E252" s="27" t="s">
        <v>145</v>
      </c>
      <c r="F252" s="27" t="s">
        <v>375</v>
      </c>
      <c r="G252" s="27" t="s">
        <v>381</v>
      </c>
      <c r="H252" s="27" t="s">
        <v>200</v>
      </c>
      <c r="I252" s="27" t="s">
        <v>147</v>
      </c>
      <c r="J252" s="27" t="s">
        <v>226</v>
      </c>
      <c r="K252" s="28" t="s">
        <v>107</v>
      </c>
      <c r="L252" s="29" t="s">
        <v>433</v>
      </c>
      <c r="M252" s="55">
        <f>68935.73-17647.93</f>
        <v>51287.799999999996</v>
      </c>
      <c r="N252" s="55">
        <v>38487.800000000003</v>
      </c>
      <c r="O252" s="55">
        <v>71630.929999999993</v>
      </c>
      <c r="P252" s="55">
        <v>74443.820000000007</v>
      </c>
      <c r="Q252" s="55">
        <v>74443.820000000007</v>
      </c>
    </row>
    <row r="253" spans="2:17" ht="89.25" customHeight="1" x14ac:dyDescent="0.25">
      <c r="B253" s="26" t="s">
        <v>258</v>
      </c>
      <c r="C253" s="26" t="s">
        <v>425</v>
      </c>
      <c r="D253" s="27" t="s">
        <v>338</v>
      </c>
      <c r="E253" s="27" t="s">
        <v>145</v>
      </c>
      <c r="F253" s="27" t="s">
        <v>375</v>
      </c>
      <c r="G253" s="27" t="s">
        <v>382</v>
      </c>
      <c r="H253" s="27" t="s">
        <v>200</v>
      </c>
      <c r="I253" s="27" t="s">
        <v>147</v>
      </c>
      <c r="J253" s="27" t="s">
        <v>226</v>
      </c>
      <c r="K253" s="28" t="s">
        <v>108</v>
      </c>
      <c r="L253" s="29" t="s">
        <v>433</v>
      </c>
      <c r="M253" s="55">
        <f>26126.73-4700</f>
        <v>21426.73</v>
      </c>
      <c r="N253" s="55">
        <v>16847.46</v>
      </c>
      <c r="O253" s="55">
        <v>23680.42</v>
      </c>
      <c r="P253" s="55">
        <v>23288.04</v>
      </c>
      <c r="Q253" s="55">
        <v>23788.67</v>
      </c>
    </row>
    <row r="254" spans="2:17" ht="91.5" customHeight="1" x14ac:dyDescent="0.25">
      <c r="B254" s="26" t="s">
        <v>258</v>
      </c>
      <c r="C254" s="26" t="s">
        <v>425</v>
      </c>
      <c r="D254" s="27" t="s">
        <v>338</v>
      </c>
      <c r="E254" s="27" t="s">
        <v>145</v>
      </c>
      <c r="F254" s="27" t="s">
        <v>375</v>
      </c>
      <c r="G254" s="27" t="s">
        <v>383</v>
      </c>
      <c r="H254" s="27" t="s">
        <v>200</v>
      </c>
      <c r="I254" s="27" t="s">
        <v>147</v>
      </c>
      <c r="J254" s="27" t="s">
        <v>226</v>
      </c>
      <c r="K254" s="28" t="s">
        <v>109</v>
      </c>
      <c r="L254" s="29" t="s">
        <v>433</v>
      </c>
      <c r="M254" s="55">
        <f>5764.45-484.45</f>
        <v>5280</v>
      </c>
      <c r="N254" s="56">
        <v>3942.99</v>
      </c>
      <c r="O254" s="56">
        <v>5510.56</v>
      </c>
      <c r="P254" s="56">
        <v>5518.19</v>
      </c>
      <c r="Q254" s="56">
        <v>5518.19</v>
      </c>
    </row>
    <row r="255" spans="2:17" ht="96.75" customHeight="1" x14ac:dyDescent="0.25">
      <c r="B255" s="26" t="s">
        <v>258</v>
      </c>
      <c r="C255" s="26" t="s">
        <v>425</v>
      </c>
      <c r="D255" s="27" t="s">
        <v>338</v>
      </c>
      <c r="E255" s="27" t="s">
        <v>145</v>
      </c>
      <c r="F255" s="27" t="s">
        <v>375</v>
      </c>
      <c r="G255" s="27" t="s">
        <v>384</v>
      </c>
      <c r="H255" s="27" t="s">
        <v>200</v>
      </c>
      <c r="I255" s="27" t="s">
        <v>147</v>
      </c>
      <c r="J255" s="27" t="s">
        <v>226</v>
      </c>
      <c r="K255" s="28" t="s">
        <v>110</v>
      </c>
      <c r="L255" s="29" t="s">
        <v>433</v>
      </c>
      <c r="M255" s="55">
        <f>1717.71-968.91</f>
        <v>748.80000000000007</v>
      </c>
      <c r="N255" s="55">
        <v>0</v>
      </c>
      <c r="O255" s="55">
        <v>0</v>
      </c>
      <c r="P255" s="55">
        <v>0</v>
      </c>
      <c r="Q255" s="55">
        <v>0</v>
      </c>
    </row>
    <row r="256" spans="2:17" ht="108" customHeight="1" x14ac:dyDescent="0.25">
      <c r="B256" s="26" t="s">
        <v>258</v>
      </c>
      <c r="C256" s="26" t="s">
        <v>425</v>
      </c>
      <c r="D256" s="27" t="s">
        <v>338</v>
      </c>
      <c r="E256" s="27" t="s">
        <v>145</v>
      </c>
      <c r="F256" s="27" t="s">
        <v>375</v>
      </c>
      <c r="G256" s="27" t="s">
        <v>385</v>
      </c>
      <c r="H256" s="27" t="s">
        <v>200</v>
      </c>
      <c r="I256" s="27" t="s">
        <v>147</v>
      </c>
      <c r="J256" s="27" t="s">
        <v>226</v>
      </c>
      <c r="K256" s="28" t="s">
        <v>111</v>
      </c>
      <c r="L256" s="29" t="s">
        <v>433</v>
      </c>
      <c r="M256" s="55">
        <v>82159.06</v>
      </c>
      <c r="N256" s="55">
        <v>68184.92</v>
      </c>
      <c r="O256" s="55">
        <v>85663.33</v>
      </c>
      <c r="P256" s="55">
        <v>87892.62</v>
      </c>
      <c r="Q256" s="55">
        <v>87892.62</v>
      </c>
    </row>
    <row r="257" spans="2:17" ht="73.5" customHeight="1" x14ac:dyDescent="0.25">
      <c r="B257" s="26" t="s">
        <v>258</v>
      </c>
      <c r="C257" s="26" t="s">
        <v>425</v>
      </c>
      <c r="D257" s="27" t="s">
        <v>338</v>
      </c>
      <c r="E257" s="27" t="s">
        <v>145</v>
      </c>
      <c r="F257" s="27" t="s">
        <v>386</v>
      </c>
      <c r="G257" s="27" t="s">
        <v>387</v>
      </c>
      <c r="H257" s="27" t="s">
        <v>200</v>
      </c>
      <c r="I257" s="27" t="s">
        <v>388</v>
      </c>
      <c r="J257" s="27" t="s">
        <v>226</v>
      </c>
      <c r="K257" s="28" t="s">
        <v>112</v>
      </c>
      <c r="L257" s="29" t="s">
        <v>433</v>
      </c>
      <c r="M257" s="55">
        <f>251293.19-55.2</f>
        <v>251237.99</v>
      </c>
      <c r="N257" s="55">
        <v>216497.68</v>
      </c>
      <c r="O257" s="55">
        <v>251531.92</v>
      </c>
      <c r="P257" s="55">
        <v>256353.4</v>
      </c>
      <c r="Q257" s="55">
        <v>261296.78</v>
      </c>
    </row>
    <row r="258" spans="2:17" ht="91.5" customHeight="1" x14ac:dyDescent="0.25">
      <c r="B258" s="26" t="s">
        <v>258</v>
      </c>
      <c r="C258" s="26" t="s">
        <v>425</v>
      </c>
      <c r="D258" s="27" t="s">
        <v>338</v>
      </c>
      <c r="E258" s="27" t="s">
        <v>145</v>
      </c>
      <c r="F258" s="27" t="s">
        <v>386</v>
      </c>
      <c r="G258" s="27" t="s">
        <v>387</v>
      </c>
      <c r="H258" s="27" t="s">
        <v>200</v>
      </c>
      <c r="I258" s="27" t="s">
        <v>389</v>
      </c>
      <c r="J258" s="27" t="s">
        <v>226</v>
      </c>
      <c r="K258" s="28" t="s">
        <v>113</v>
      </c>
      <c r="L258" s="29" t="s">
        <v>433</v>
      </c>
      <c r="M258" s="55">
        <v>19577.04</v>
      </c>
      <c r="N258" s="55">
        <v>12750</v>
      </c>
      <c r="O258" s="55">
        <v>21139.85</v>
      </c>
      <c r="P258" s="55">
        <v>21879.040000000001</v>
      </c>
      <c r="Q258" s="55">
        <v>22648.38</v>
      </c>
    </row>
    <row r="259" spans="2:17" ht="80.25" customHeight="1" x14ac:dyDescent="0.25">
      <c r="B259" s="26" t="s">
        <v>322</v>
      </c>
      <c r="C259" s="26" t="s">
        <v>426</v>
      </c>
      <c r="D259" s="27" t="s">
        <v>338</v>
      </c>
      <c r="E259" s="27" t="s">
        <v>145</v>
      </c>
      <c r="F259" s="27" t="s">
        <v>390</v>
      </c>
      <c r="G259" s="27" t="s">
        <v>391</v>
      </c>
      <c r="H259" s="27" t="s">
        <v>200</v>
      </c>
      <c r="I259" s="27" t="s">
        <v>147</v>
      </c>
      <c r="J259" s="27" t="s">
        <v>226</v>
      </c>
      <c r="K259" s="28" t="s">
        <v>87</v>
      </c>
      <c r="L259" s="29" t="s">
        <v>434</v>
      </c>
      <c r="M259" s="55">
        <f>39216.24-6615.77</f>
        <v>32600.469999999998</v>
      </c>
      <c r="N259" s="55">
        <v>30612.18</v>
      </c>
      <c r="O259" s="55">
        <v>0</v>
      </c>
      <c r="P259" s="55">
        <v>0</v>
      </c>
      <c r="Q259" s="55">
        <v>0</v>
      </c>
    </row>
    <row r="260" spans="2:17" ht="100.5" customHeight="1" x14ac:dyDescent="0.25">
      <c r="B260" s="26" t="s">
        <v>258</v>
      </c>
      <c r="C260" s="26" t="s">
        <v>426</v>
      </c>
      <c r="D260" s="27" t="s">
        <v>338</v>
      </c>
      <c r="E260" s="27" t="s">
        <v>145</v>
      </c>
      <c r="F260" s="27" t="s">
        <v>392</v>
      </c>
      <c r="G260" s="27" t="s">
        <v>350</v>
      </c>
      <c r="H260" s="27" t="s">
        <v>200</v>
      </c>
      <c r="I260" s="27" t="s">
        <v>393</v>
      </c>
      <c r="J260" s="27" t="s">
        <v>226</v>
      </c>
      <c r="K260" s="28" t="s">
        <v>114</v>
      </c>
      <c r="L260" s="29" t="s">
        <v>433</v>
      </c>
      <c r="M260" s="55">
        <v>756.35</v>
      </c>
      <c r="N260" s="55">
        <v>520.61</v>
      </c>
      <c r="O260" s="55">
        <v>0</v>
      </c>
      <c r="P260" s="55">
        <v>0</v>
      </c>
      <c r="Q260" s="55">
        <v>0</v>
      </c>
    </row>
    <row r="261" spans="2:17" ht="73.5" customHeight="1" x14ac:dyDescent="0.25">
      <c r="B261" s="26" t="s">
        <v>238</v>
      </c>
      <c r="C261" s="26" t="s">
        <v>426</v>
      </c>
      <c r="D261" s="27" t="s">
        <v>338</v>
      </c>
      <c r="E261" s="27" t="s">
        <v>145</v>
      </c>
      <c r="F261" s="27" t="s">
        <v>392</v>
      </c>
      <c r="G261" s="27" t="s">
        <v>350</v>
      </c>
      <c r="H261" s="27" t="s">
        <v>200</v>
      </c>
      <c r="I261" s="27" t="s">
        <v>394</v>
      </c>
      <c r="J261" s="27" t="s">
        <v>226</v>
      </c>
      <c r="K261" s="28" t="s">
        <v>71</v>
      </c>
      <c r="L261" s="29" t="s">
        <v>241</v>
      </c>
      <c r="M261" s="30">
        <v>3012.04</v>
      </c>
      <c r="N261" s="56">
        <v>2339.48</v>
      </c>
      <c r="O261" s="56">
        <v>3245.38</v>
      </c>
      <c r="P261" s="56">
        <v>3245.38</v>
      </c>
      <c r="Q261" s="56">
        <v>3245.38</v>
      </c>
    </row>
    <row r="262" spans="2:17" ht="90.75" customHeight="1" x14ac:dyDescent="0.25">
      <c r="B262" s="26" t="s">
        <v>316</v>
      </c>
      <c r="C262" s="26" t="s">
        <v>426</v>
      </c>
      <c r="D262" s="27" t="s">
        <v>338</v>
      </c>
      <c r="E262" s="27" t="s">
        <v>145</v>
      </c>
      <c r="F262" s="27" t="s">
        <v>392</v>
      </c>
      <c r="G262" s="27" t="s">
        <v>350</v>
      </c>
      <c r="H262" s="27" t="s">
        <v>200</v>
      </c>
      <c r="I262" s="27" t="s">
        <v>395</v>
      </c>
      <c r="J262" s="27" t="s">
        <v>226</v>
      </c>
      <c r="K262" s="28" t="s">
        <v>483</v>
      </c>
      <c r="L262" s="29" t="s">
        <v>1</v>
      </c>
      <c r="M262" s="57">
        <v>1362.54</v>
      </c>
      <c r="N262" s="55">
        <v>1362.54</v>
      </c>
      <c r="O262" s="55">
        <v>0</v>
      </c>
      <c r="P262" s="55">
        <v>0</v>
      </c>
      <c r="Q262" s="55">
        <v>0</v>
      </c>
    </row>
    <row r="263" spans="2:17" ht="105" customHeight="1" x14ac:dyDescent="0.25">
      <c r="B263" s="26" t="s">
        <v>322</v>
      </c>
      <c r="C263" s="26" t="s">
        <v>426</v>
      </c>
      <c r="D263" s="27" t="s">
        <v>338</v>
      </c>
      <c r="E263" s="27" t="s">
        <v>145</v>
      </c>
      <c r="F263" s="27" t="s">
        <v>392</v>
      </c>
      <c r="G263" s="27" t="s">
        <v>350</v>
      </c>
      <c r="H263" s="27" t="s">
        <v>200</v>
      </c>
      <c r="I263" s="27" t="s">
        <v>396</v>
      </c>
      <c r="J263" s="27" t="s">
        <v>226</v>
      </c>
      <c r="K263" s="28" t="s">
        <v>88</v>
      </c>
      <c r="L263" s="29" t="s">
        <v>434</v>
      </c>
      <c r="M263" s="55">
        <v>2690.5</v>
      </c>
      <c r="N263" s="55">
        <v>0</v>
      </c>
      <c r="O263" s="55">
        <v>2866.5</v>
      </c>
      <c r="P263" s="55">
        <v>2866.5</v>
      </c>
      <c r="Q263" s="55">
        <v>2866.5</v>
      </c>
    </row>
    <row r="264" spans="2:17" ht="183.75" customHeight="1" x14ac:dyDescent="0.25">
      <c r="B264" s="26" t="s">
        <v>316</v>
      </c>
      <c r="C264" s="26" t="s">
        <v>426</v>
      </c>
      <c r="D264" s="27" t="s">
        <v>338</v>
      </c>
      <c r="E264" s="27" t="s">
        <v>145</v>
      </c>
      <c r="F264" s="27" t="s">
        <v>392</v>
      </c>
      <c r="G264" s="27" t="s">
        <v>350</v>
      </c>
      <c r="H264" s="27" t="s">
        <v>200</v>
      </c>
      <c r="I264" s="27" t="s">
        <v>397</v>
      </c>
      <c r="J264" s="27" t="s">
        <v>226</v>
      </c>
      <c r="K264" s="28" t="s">
        <v>74</v>
      </c>
      <c r="L264" s="29" t="s">
        <v>1</v>
      </c>
      <c r="M264" s="55">
        <v>2204.17</v>
      </c>
      <c r="N264" s="55">
        <v>2204.17</v>
      </c>
      <c r="O264" s="55">
        <v>0</v>
      </c>
      <c r="P264" s="55">
        <v>0</v>
      </c>
      <c r="Q264" s="55">
        <v>0</v>
      </c>
    </row>
    <row r="265" spans="2:17" ht="345" customHeight="1" x14ac:dyDescent="0.25">
      <c r="B265" s="26" t="s">
        <v>316</v>
      </c>
      <c r="C265" s="26" t="s">
        <v>426</v>
      </c>
      <c r="D265" s="27" t="s">
        <v>338</v>
      </c>
      <c r="E265" s="27" t="s">
        <v>145</v>
      </c>
      <c r="F265" s="27" t="s">
        <v>392</v>
      </c>
      <c r="G265" s="27" t="s">
        <v>350</v>
      </c>
      <c r="H265" s="27" t="s">
        <v>200</v>
      </c>
      <c r="I265" s="27" t="s">
        <v>478</v>
      </c>
      <c r="J265" s="27" t="s">
        <v>226</v>
      </c>
      <c r="K265" s="58" t="s">
        <v>479</v>
      </c>
      <c r="L265" s="29" t="s">
        <v>1</v>
      </c>
      <c r="M265" s="55">
        <v>2270.69</v>
      </c>
      <c r="N265" s="55">
        <v>0</v>
      </c>
      <c r="O265" s="55">
        <v>0</v>
      </c>
      <c r="P265" s="55">
        <v>0</v>
      </c>
      <c r="Q265" s="55">
        <v>0</v>
      </c>
    </row>
    <row r="266" spans="2:17" ht="84" customHeight="1" x14ac:dyDescent="0.25">
      <c r="B266" s="50" t="s">
        <v>322</v>
      </c>
      <c r="C266" s="26" t="s">
        <v>426</v>
      </c>
      <c r="D266" s="27" t="s">
        <v>338</v>
      </c>
      <c r="E266" s="27" t="s">
        <v>145</v>
      </c>
      <c r="F266" s="27" t="s">
        <v>392</v>
      </c>
      <c r="G266" s="27" t="s">
        <v>350</v>
      </c>
      <c r="H266" s="27" t="s">
        <v>200</v>
      </c>
      <c r="I266" s="27" t="s">
        <v>480</v>
      </c>
      <c r="J266" s="27" t="s">
        <v>226</v>
      </c>
      <c r="K266" s="59" t="s">
        <v>481</v>
      </c>
      <c r="L266" s="29" t="s">
        <v>434</v>
      </c>
      <c r="M266" s="55">
        <v>6085</v>
      </c>
      <c r="N266" s="55">
        <v>0</v>
      </c>
      <c r="O266" s="55">
        <v>0</v>
      </c>
      <c r="P266" s="55">
        <v>0</v>
      </c>
      <c r="Q266" s="55">
        <v>0</v>
      </c>
    </row>
    <row r="267" spans="2:17" ht="92.25" customHeight="1" x14ac:dyDescent="0.25">
      <c r="B267" s="26" t="s">
        <v>227</v>
      </c>
      <c r="C267" s="26" t="s">
        <v>427</v>
      </c>
      <c r="D267" s="27" t="s">
        <v>338</v>
      </c>
      <c r="E267" s="27" t="s">
        <v>225</v>
      </c>
      <c r="F267" s="27" t="s">
        <v>200</v>
      </c>
      <c r="G267" s="27" t="s">
        <v>159</v>
      </c>
      <c r="H267" s="27" t="s">
        <v>200</v>
      </c>
      <c r="I267" s="27" t="s">
        <v>147</v>
      </c>
      <c r="J267" s="27" t="s">
        <v>226</v>
      </c>
      <c r="K267" s="28" t="s">
        <v>128</v>
      </c>
      <c r="L267" s="29" t="s">
        <v>229</v>
      </c>
      <c r="M267" s="55">
        <v>22.5</v>
      </c>
      <c r="N267" s="55">
        <v>22.5</v>
      </c>
      <c r="O267" s="55">
        <v>0</v>
      </c>
      <c r="P267" s="55">
        <v>0</v>
      </c>
      <c r="Q267" s="55">
        <v>0</v>
      </c>
    </row>
    <row r="268" spans="2:17" ht="98.25" customHeight="1" x14ac:dyDescent="0.25">
      <c r="B268" s="26" t="s">
        <v>258</v>
      </c>
      <c r="C268" s="26" t="s">
        <v>427</v>
      </c>
      <c r="D268" s="27" t="s">
        <v>338</v>
      </c>
      <c r="E268" s="27" t="s">
        <v>225</v>
      </c>
      <c r="F268" s="27" t="s">
        <v>200</v>
      </c>
      <c r="G268" s="27" t="s">
        <v>189</v>
      </c>
      <c r="H268" s="27" t="s">
        <v>200</v>
      </c>
      <c r="I268" s="27" t="s">
        <v>147</v>
      </c>
      <c r="J268" s="27" t="s">
        <v>226</v>
      </c>
      <c r="K268" s="28" t="s">
        <v>115</v>
      </c>
      <c r="L268" s="29" t="s">
        <v>433</v>
      </c>
      <c r="M268" s="55">
        <v>300</v>
      </c>
      <c r="N268" s="55">
        <v>300</v>
      </c>
      <c r="O268" s="55">
        <v>0</v>
      </c>
      <c r="P268" s="55">
        <v>0</v>
      </c>
      <c r="Q268" s="55">
        <v>0</v>
      </c>
    </row>
    <row r="269" spans="2:17" ht="93" customHeight="1" x14ac:dyDescent="0.25">
      <c r="B269" s="26" t="s">
        <v>227</v>
      </c>
      <c r="C269" s="26" t="s">
        <v>427</v>
      </c>
      <c r="D269" s="27" t="s">
        <v>338</v>
      </c>
      <c r="E269" s="27" t="s">
        <v>225</v>
      </c>
      <c r="F269" s="27" t="s">
        <v>200</v>
      </c>
      <c r="G269" s="27" t="s">
        <v>189</v>
      </c>
      <c r="H269" s="27" t="s">
        <v>200</v>
      </c>
      <c r="I269" s="27" t="s">
        <v>147</v>
      </c>
      <c r="J269" s="27" t="s">
        <v>226</v>
      </c>
      <c r="K269" s="28" t="s">
        <v>115</v>
      </c>
      <c r="L269" s="29" t="s">
        <v>229</v>
      </c>
      <c r="M269" s="55">
        <v>127.48</v>
      </c>
      <c r="N269" s="55">
        <v>127.48</v>
      </c>
      <c r="O269" s="55">
        <v>0</v>
      </c>
      <c r="P269" s="55">
        <v>0</v>
      </c>
      <c r="Q269" s="55">
        <v>0</v>
      </c>
    </row>
    <row r="270" spans="2:17" ht="252.75" customHeight="1" x14ac:dyDescent="0.25">
      <c r="B270" s="26" t="s">
        <v>322</v>
      </c>
      <c r="C270" s="26" t="s">
        <v>428</v>
      </c>
      <c r="D270" s="27" t="s">
        <v>338</v>
      </c>
      <c r="E270" s="27" t="s">
        <v>398</v>
      </c>
      <c r="F270" s="27" t="s">
        <v>200</v>
      </c>
      <c r="G270" s="27" t="s">
        <v>146</v>
      </c>
      <c r="H270" s="27" t="s">
        <v>200</v>
      </c>
      <c r="I270" s="27" t="s">
        <v>147</v>
      </c>
      <c r="J270" s="27" t="s">
        <v>226</v>
      </c>
      <c r="K270" s="28" t="s">
        <v>89</v>
      </c>
      <c r="L270" s="29" t="s">
        <v>434</v>
      </c>
      <c r="M270" s="55">
        <v>618.02</v>
      </c>
      <c r="N270" s="55">
        <v>618.02</v>
      </c>
      <c r="O270" s="55">
        <v>0</v>
      </c>
      <c r="P270" s="55">
        <v>0</v>
      </c>
      <c r="Q270" s="55">
        <v>0</v>
      </c>
    </row>
    <row r="271" spans="2:17" ht="265.5" customHeight="1" x14ac:dyDescent="0.25">
      <c r="B271" s="26" t="s">
        <v>399</v>
      </c>
      <c r="C271" s="26" t="s">
        <v>428</v>
      </c>
      <c r="D271" s="27" t="s">
        <v>338</v>
      </c>
      <c r="E271" s="27" t="s">
        <v>398</v>
      </c>
      <c r="F271" s="27" t="s">
        <v>200</v>
      </c>
      <c r="G271" s="27" t="s">
        <v>146</v>
      </c>
      <c r="H271" s="27" t="s">
        <v>200</v>
      </c>
      <c r="I271" s="27" t="s">
        <v>147</v>
      </c>
      <c r="J271" s="27" t="s">
        <v>226</v>
      </c>
      <c r="K271" s="28" t="s">
        <v>89</v>
      </c>
      <c r="L271" s="29" t="s">
        <v>435</v>
      </c>
      <c r="M271" s="55">
        <v>76.290000000000006</v>
      </c>
      <c r="N271" s="55">
        <v>76.290000000000006</v>
      </c>
      <c r="O271" s="55">
        <v>0</v>
      </c>
      <c r="P271" s="55">
        <v>0</v>
      </c>
      <c r="Q271" s="55">
        <v>0</v>
      </c>
    </row>
    <row r="272" spans="2:17" ht="140.25" customHeight="1" x14ac:dyDescent="0.25">
      <c r="B272" s="26" t="s">
        <v>322</v>
      </c>
      <c r="C272" s="26" t="s">
        <v>429</v>
      </c>
      <c r="D272" s="27" t="s">
        <v>338</v>
      </c>
      <c r="E272" s="27" t="s">
        <v>400</v>
      </c>
      <c r="F272" s="27" t="s">
        <v>343</v>
      </c>
      <c r="G272" s="27" t="s">
        <v>345</v>
      </c>
      <c r="H272" s="27" t="s">
        <v>200</v>
      </c>
      <c r="I272" s="27" t="s">
        <v>147</v>
      </c>
      <c r="J272" s="27" t="s">
        <v>226</v>
      </c>
      <c r="K272" s="28" t="s">
        <v>90</v>
      </c>
      <c r="L272" s="29" t="s">
        <v>434</v>
      </c>
      <c r="M272" s="55">
        <v>-0.06</v>
      </c>
      <c r="N272" s="55">
        <v>-0.06</v>
      </c>
      <c r="O272" s="55">
        <v>0</v>
      </c>
      <c r="P272" s="55">
        <v>0</v>
      </c>
      <c r="Q272" s="55">
        <v>0</v>
      </c>
    </row>
    <row r="273" spans="1:17" ht="125.25" customHeight="1" x14ac:dyDescent="0.25">
      <c r="B273" s="26" t="s">
        <v>258</v>
      </c>
      <c r="C273" s="26" t="s">
        <v>429</v>
      </c>
      <c r="D273" s="27" t="s">
        <v>338</v>
      </c>
      <c r="E273" s="27" t="s">
        <v>400</v>
      </c>
      <c r="F273" s="27" t="s">
        <v>375</v>
      </c>
      <c r="G273" s="27" t="s">
        <v>378</v>
      </c>
      <c r="H273" s="27" t="s">
        <v>200</v>
      </c>
      <c r="I273" s="27" t="s">
        <v>147</v>
      </c>
      <c r="J273" s="27" t="s">
        <v>226</v>
      </c>
      <c r="K273" s="28" t="s">
        <v>116</v>
      </c>
      <c r="L273" s="29" t="s">
        <v>433</v>
      </c>
      <c r="M273" s="55">
        <v>-121.02</v>
      </c>
      <c r="N273" s="55">
        <v>-121.02</v>
      </c>
      <c r="O273" s="55">
        <v>0</v>
      </c>
      <c r="P273" s="55">
        <v>0</v>
      </c>
      <c r="Q273" s="55">
        <v>0</v>
      </c>
    </row>
    <row r="274" spans="1:17" ht="170.25" customHeight="1" x14ac:dyDescent="0.25">
      <c r="B274" s="26" t="s">
        <v>258</v>
      </c>
      <c r="C274" s="26" t="s">
        <v>429</v>
      </c>
      <c r="D274" s="27" t="s">
        <v>338</v>
      </c>
      <c r="E274" s="27" t="s">
        <v>400</v>
      </c>
      <c r="F274" s="27" t="s">
        <v>375</v>
      </c>
      <c r="G274" s="27" t="s">
        <v>381</v>
      </c>
      <c r="H274" s="27" t="s">
        <v>200</v>
      </c>
      <c r="I274" s="27" t="s">
        <v>147</v>
      </c>
      <c r="J274" s="27" t="s">
        <v>226</v>
      </c>
      <c r="K274" s="28" t="s">
        <v>117</v>
      </c>
      <c r="L274" s="29" t="s">
        <v>433</v>
      </c>
      <c r="M274" s="55">
        <v>-12.03</v>
      </c>
      <c r="N274" s="55">
        <v>-12.03</v>
      </c>
      <c r="O274" s="55">
        <v>0</v>
      </c>
      <c r="P274" s="55">
        <v>0</v>
      </c>
      <c r="Q274" s="55">
        <v>0</v>
      </c>
    </row>
    <row r="275" spans="1:17" ht="115.5" customHeight="1" x14ac:dyDescent="0.25">
      <c r="B275" s="26" t="s">
        <v>322</v>
      </c>
      <c r="C275" s="26" t="s">
        <v>429</v>
      </c>
      <c r="D275" s="27" t="s">
        <v>338</v>
      </c>
      <c r="E275" s="27" t="s">
        <v>400</v>
      </c>
      <c r="F275" s="27" t="s">
        <v>390</v>
      </c>
      <c r="G275" s="27" t="s">
        <v>391</v>
      </c>
      <c r="H275" s="27" t="s">
        <v>200</v>
      </c>
      <c r="I275" s="27" t="s">
        <v>147</v>
      </c>
      <c r="J275" s="27" t="s">
        <v>226</v>
      </c>
      <c r="K275" s="28" t="s">
        <v>91</v>
      </c>
      <c r="L275" s="29" t="s">
        <v>434</v>
      </c>
      <c r="M275" s="55">
        <v>-617.96</v>
      </c>
      <c r="N275" s="55">
        <v>-617.96</v>
      </c>
      <c r="O275" s="55">
        <v>0</v>
      </c>
      <c r="P275" s="55">
        <v>0</v>
      </c>
      <c r="Q275" s="55">
        <v>0</v>
      </c>
    </row>
    <row r="276" spans="1:17" ht="126" customHeight="1" x14ac:dyDescent="0.25">
      <c r="B276" s="26" t="s">
        <v>227</v>
      </c>
      <c r="C276" s="26" t="s">
        <v>429</v>
      </c>
      <c r="D276" s="27" t="s">
        <v>338</v>
      </c>
      <c r="E276" s="27" t="s">
        <v>400</v>
      </c>
      <c r="F276" s="27" t="s">
        <v>390</v>
      </c>
      <c r="G276" s="27" t="s">
        <v>346</v>
      </c>
      <c r="H276" s="27" t="s">
        <v>200</v>
      </c>
      <c r="I276" s="27" t="s">
        <v>147</v>
      </c>
      <c r="J276" s="27" t="s">
        <v>226</v>
      </c>
      <c r="K276" s="28" t="s">
        <v>129</v>
      </c>
      <c r="L276" s="29" t="s">
        <v>229</v>
      </c>
      <c r="M276" s="55">
        <v>-669.83</v>
      </c>
      <c r="N276" s="55">
        <v>-669.83</v>
      </c>
      <c r="O276" s="55">
        <v>0</v>
      </c>
      <c r="P276" s="55">
        <v>0</v>
      </c>
      <c r="Q276" s="55">
        <v>0</v>
      </c>
    </row>
    <row r="277" spans="1:17" ht="122.25" customHeight="1" x14ac:dyDescent="0.25">
      <c r="B277" s="26" t="s">
        <v>322</v>
      </c>
      <c r="C277" s="26" t="s">
        <v>429</v>
      </c>
      <c r="D277" s="27" t="s">
        <v>338</v>
      </c>
      <c r="E277" s="27" t="s">
        <v>400</v>
      </c>
      <c r="F277" s="27" t="s">
        <v>401</v>
      </c>
      <c r="G277" s="27" t="s">
        <v>146</v>
      </c>
      <c r="H277" s="27" t="s">
        <v>200</v>
      </c>
      <c r="I277" s="27" t="s">
        <v>147</v>
      </c>
      <c r="J277" s="27" t="s">
        <v>226</v>
      </c>
      <c r="K277" s="28" t="s">
        <v>72</v>
      </c>
      <c r="L277" s="29" t="s">
        <v>434</v>
      </c>
      <c r="M277" s="55">
        <v>-78.459999999999994</v>
      </c>
      <c r="N277" s="56">
        <v>-78.459999999999994</v>
      </c>
      <c r="O277" s="55">
        <v>0</v>
      </c>
      <c r="P277" s="55">
        <v>0</v>
      </c>
      <c r="Q277" s="55">
        <v>0</v>
      </c>
    </row>
    <row r="278" spans="1:17" ht="122.25" customHeight="1" x14ac:dyDescent="0.25">
      <c r="B278" s="26" t="s">
        <v>258</v>
      </c>
      <c r="C278" s="26" t="s">
        <v>429</v>
      </c>
      <c r="D278" s="27" t="s">
        <v>338</v>
      </c>
      <c r="E278" s="27" t="s">
        <v>400</v>
      </c>
      <c r="F278" s="27" t="s">
        <v>401</v>
      </c>
      <c r="G278" s="27" t="s">
        <v>146</v>
      </c>
      <c r="H278" s="27" t="s">
        <v>200</v>
      </c>
      <c r="I278" s="27" t="s">
        <v>147</v>
      </c>
      <c r="J278" s="27" t="s">
        <v>226</v>
      </c>
      <c r="K278" s="28" t="s">
        <v>72</v>
      </c>
      <c r="L278" s="29" t="s">
        <v>433</v>
      </c>
      <c r="M278" s="55">
        <v>-196.74</v>
      </c>
      <c r="N278" s="55">
        <v>-196.74</v>
      </c>
      <c r="O278" s="55">
        <v>0</v>
      </c>
      <c r="P278" s="55">
        <v>0</v>
      </c>
      <c r="Q278" s="55">
        <v>0</v>
      </c>
    </row>
    <row r="279" spans="1:17" ht="123" customHeight="1" x14ac:dyDescent="0.25">
      <c r="B279" s="26" t="s">
        <v>227</v>
      </c>
      <c r="C279" s="26" t="s">
        <v>429</v>
      </c>
      <c r="D279" s="27" t="s">
        <v>338</v>
      </c>
      <c r="E279" s="27" t="s">
        <v>400</v>
      </c>
      <c r="F279" s="27" t="s">
        <v>401</v>
      </c>
      <c r="G279" s="27" t="s">
        <v>146</v>
      </c>
      <c r="H279" s="27" t="s">
        <v>200</v>
      </c>
      <c r="I279" s="27" t="s">
        <v>147</v>
      </c>
      <c r="J279" s="27" t="s">
        <v>226</v>
      </c>
      <c r="K279" s="28" t="s">
        <v>72</v>
      </c>
      <c r="L279" s="29" t="s">
        <v>229</v>
      </c>
      <c r="M279" s="55">
        <v>-30172.43</v>
      </c>
      <c r="N279" s="55">
        <v>-30172.43</v>
      </c>
      <c r="O279" s="55">
        <v>0</v>
      </c>
      <c r="P279" s="55">
        <v>0</v>
      </c>
      <c r="Q279" s="55">
        <v>0</v>
      </c>
    </row>
    <row r="280" spans="1:17" ht="137.25" customHeight="1" x14ac:dyDescent="0.25">
      <c r="B280" s="26" t="s">
        <v>238</v>
      </c>
      <c r="C280" s="26" t="s">
        <v>429</v>
      </c>
      <c r="D280" s="27" t="s">
        <v>338</v>
      </c>
      <c r="E280" s="27" t="s">
        <v>400</v>
      </c>
      <c r="F280" s="27" t="s">
        <v>401</v>
      </c>
      <c r="G280" s="27" t="s">
        <v>146</v>
      </c>
      <c r="H280" s="27" t="s">
        <v>200</v>
      </c>
      <c r="I280" s="27" t="s">
        <v>147</v>
      </c>
      <c r="J280" s="27" t="s">
        <v>226</v>
      </c>
      <c r="K280" s="28" t="s">
        <v>72</v>
      </c>
      <c r="L280" s="29" t="s">
        <v>241</v>
      </c>
      <c r="M280" s="55">
        <v>-3</v>
      </c>
      <c r="N280" s="55">
        <v>-3</v>
      </c>
      <c r="O280" s="55">
        <v>0</v>
      </c>
      <c r="P280" s="55">
        <v>0</v>
      </c>
      <c r="Q280" s="55">
        <v>0</v>
      </c>
    </row>
    <row r="281" spans="1:17" ht="123.75" customHeight="1" x14ac:dyDescent="0.25">
      <c r="B281" s="26" t="s">
        <v>323</v>
      </c>
      <c r="C281" s="26" t="s">
        <v>429</v>
      </c>
      <c r="D281" s="27" t="s">
        <v>338</v>
      </c>
      <c r="E281" s="27" t="s">
        <v>400</v>
      </c>
      <c r="F281" s="27" t="s">
        <v>401</v>
      </c>
      <c r="G281" s="27" t="s">
        <v>146</v>
      </c>
      <c r="H281" s="27" t="s">
        <v>200</v>
      </c>
      <c r="I281" s="27" t="s">
        <v>147</v>
      </c>
      <c r="J281" s="27" t="s">
        <v>226</v>
      </c>
      <c r="K281" s="28" t="s">
        <v>72</v>
      </c>
      <c r="L281" s="29" t="s">
        <v>324</v>
      </c>
      <c r="M281" s="55">
        <v>-50</v>
      </c>
      <c r="N281" s="55">
        <v>-50</v>
      </c>
      <c r="O281" s="55">
        <v>0</v>
      </c>
      <c r="P281" s="55">
        <v>0</v>
      </c>
      <c r="Q281" s="55">
        <v>0</v>
      </c>
    </row>
    <row r="282" spans="1:17" ht="132" customHeight="1" x14ac:dyDescent="0.25">
      <c r="B282" s="26" t="s">
        <v>399</v>
      </c>
      <c r="C282" s="26" t="s">
        <v>429</v>
      </c>
      <c r="D282" s="27" t="s">
        <v>338</v>
      </c>
      <c r="E282" s="27" t="s">
        <v>400</v>
      </c>
      <c r="F282" s="27" t="s">
        <v>401</v>
      </c>
      <c r="G282" s="27" t="s">
        <v>146</v>
      </c>
      <c r="H282" s="27" t="s">
        <v>200</v>
      </c>
      <c r="I282" s="27" t="s">
        <v>147</v>
      </c>
      <c r="J282" s="27" t="s">
        <v>226</v>
      </c>
      <c r="K282" s="28" t="s">
        <v>72</v>
      </c>
      <c r="L282" s="29" t="s">
        <v>435</v>
      </c>
      <c r="M282" s="55">
        <v>-36.5</v>
      </c>
      <c r="N282" s="55">
        <v>-36.5</v>
      </c>
      <c r="O282" s="55">
        <v>0</v>
      </c>
      <c r="P282" s="55">
        <v>0</v>
      </c>
      <c r="Q282" s="55">
        <v>0</v>
      </c>
    </row>
    <row r="283" spans="1:17" x14ac:dyDescent="0.25">
      <c r="B283" s="10"/>
      <c r="C283" s="10"/>
      <c r="D283" s="10"/>
      <c r="E283" s="10"/>
      <c r="F283" s="10"/>
      <c r="G283" s="10"/>
      <c r="H283" s="10"/>
      <c r="I283" s="10"/>
      <c r="J283" s="10"/>
      <c r="K283" s="11"/>
      <c r="L283" s="12" t="s">
        <v>3</v>
      </c>
      <c r="M283" s="12">
        <f>M16+M207</f>
        <v>3878683.6499999994</v>
      </c>
      <c r="N283" s="12">
        <f>N16+N207</f>
        <v>2919963.4699999997</v>
      </c>
      <c r="O283" s="12">
        <f>O16+O207</f>
        <v>3521727.5699999994</v>
      </c>
      <c r="P283" s="12">
        <f>P16+P207</f>
        <v>3394067.96</v>
      </c>
      <c r="Q283" s="12">
        <f>Q16+Q207</f>
        <v>3283556.5</v>
      </c>
    </row>
    <row r="284" spans="1:17" x14ac:dyDescent="0.25">
      <c r="A284" s="2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60"/>
      <c r="N284" s="81"/>
      <c r="Q284" s="64"/>
    </row>
    <row r="285" spans="1:17" ht="60" customHeight="1" x14ac:dyDescent="0.25">
      <c r="B285" s="97" t="s">
        <v>491</v>
      </c>
      <c r="C285" s="97"/>
      <c r="D285" s="97"/>
      <c r="M285" s="15"/>
      <c r="N285" s="15"/>
      <c r="O285" s="80" t="s">
        <v>492</v>
      </c>
      <c r="P285" s="15"/>
      <c r="Q285" s="15"/>
    </row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</sheetData>
  <customSheetViews>
    <customSheetView guid="{27596E43-C3DA-4C30-B0F5-B6759161E750}" scale="87" showPageBreaks="1" printArea="1" view="pageBreakPreview">
      <selection activeCell="K3" sqref="K3"/>
      <rowBreaks count="1" manualBreakCount="1">
        <brk id="24" max="16383" man="1"/>
      </rowBreaks>
      <pageMargins left="0.70866141732283472" right="0" top="0.74803149606299213" bottom="0.74803149606299213" header="0.31496062992125984" footer="0.31496062992125984"/>
      <pageSetup paperSize="9" scale="50" orientation="landscape" r:id="rId1"/>
    </customSheetView>
    <customSheetView guid="{71388F9F-B003-4EDD-A1C7-04CCBD7A7727}" scale="80" showPageBreaks="1" topLeftCell="A5">
      <selection activeCell="S15" sqref="S15"/>
      <rowBreaks count="1" manualBreakCount="1">
        <brk id="25" max="16383" man="1"/>
      </rowBreaks>
      <pageMargins left="0.70866141732283472" right="0.70866141732283472" top="0.74803149606299213" bottom="0.74803149606299213" header="0.31496062992125984" footer="0.31496062992125984"/>
      <pageSetup paperSize="9" scale="61" orientation="landscape" r:id="rId2"/>
    </customSheetView>
    <customSheetView guid="{CC6F2A8C-53A2-46B8-9469-9E58EF33BC72}" scale="87" showPageBreaks="1" printArea="1" view="pageBreakPreview" topLeftCell="A205">
      <selection activeCell="K207" sqref="K207:L207"/>
      <rowBreaks count="1" manualBreakCount="1">
        <brk id="25" max="16383" man="1"/>
      </rowBreaks>
      <colBreaks count="1" manualBreakCount="1">
        <brk id="16" max="283" man="1"/>
      </colBreaks>
      <pageMargins left="0.70866141732283472" right="0" top="0.74803149606299213" bottom="0.74803149606299213" header="0.31496062992125984" footer="0.31496062992125984"/>
      <pageSetup paperSize="9" scale="51" orientation="landscape" r:id="rId3"/>
    </customSheetView>
  </customSheetViews>
  <mergeCells count="36">
    <mergeCell ref="L12:L14"/>
    <mergeCell ref="D13:H13"/>
    <mergeCell ref="B16:C16"/>
    <mergeCell ref="O12:Q12"/>
    <mergeCell ref="O13:O14"/>
    <mergeCell ref="P13:P14"/>
    <mergeCell ref="Q13:Q14"/>
    <mergeCell ref="M12:M14"/>
    <mergeCell ref="N12:N14"/>
    <mergeCell ref="B285:D285"/>
    <mergeCell ref="B116:C116"/>
    <mergeCell ref="B189:C189"/>
    <mergeCell ref="B114:C114"/>
    <mergeCell ref="B64:C64"/>
    <mergeCell ref="B207:C207"/>
    <mergeCell ref="B109:C109"/>
    <mergeCell ref="B78:C78"/>
    <mergeCell ref="B84:C84"/>
    <mergeCell ref="B7:E7"/>
    <mergeCell ref="F7:J7"/>
    <mergeCell ref="I2:M2"/>
    <mergeCell ref="I3:M3"/>
    <mergeCell ref="B6:D6"/>
    <mergeCell ref="F6:J6"/>
    <mergeCell ref="B8:D8"/>
    <mergeCell ref="K12:K14"/>
    <mergeCell ref="B87:C87"/>
    <mergeCell ref="B96:C96"/>
    <mergeCell ref="B101:C101"/>
    <mergeCell ref="I13:J13"/>
    <mergeCell ref="D12:J12"/>
    <mergeCell ref="B12:B14"/>
    <mergeCell ref="C12:C14"/>
    <mergeCell ref="B17:C17"/>
    <mergeCell ref="B32:C32"/>
    <mergeCell ref="B38:C38"/>
  </mergeCells>
  <pageMargins left="0.70866141732283472" right="0" top="0.39370078740157483" bottom="0.39370078740157483" header="0" footer="0"/>
  <pageSetup paperSize="9" scale="42" fitToHeight="32" orientation="landscape" r:id="rId4"/>
  <rowBreaks count="5" manualBreakCount="5">
    <brk id="23" max="20" man="1"/>
    <brk id="32" max="20" man="1"/>
    <brk id="42" max="20" man="1"/>
    <brk id="51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новая </vt:lpstr>
      <vt:lpstr>'новая 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NeEfLP</cp:lastModifiedBy>
  <cp:lastPrinted>2021-11-15T07:30:09Z</cp:lastPrinted>
  <dcterms:created xsi:type="dcterms:W3CDTF">2006-09-16T00:00:00Z</dcterms:created>
  <dcterms:modified xsi:type="dcterms:W3CDTF">2021-11-15T07:31:32Z</dcterms:modified>
</cp:coreProperties>
</file>